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905" tabRatio="0" activeTab="0"/>
  </bookViews>
  <sheets>
    <sheet name="sriniva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Z_A871E509_7BBD_4B1E_BDF4_234A6E7650D1_.wvu.Cols" localSheetId="0" hidden="1">'srinivas'!$C:$S</definedName>
    <definedName name="Z_A871E509_7BBD_4B1E_BDF4_234A6E7650D1_.wvu.Rows" localSheetId="0" hidden="1">'srinivas'!$1:$2,'srinivas'!$12:$12</definedName>
  </definedNames>
  <calcPr fullCalcOnLoad="1"/>
</workbook>
</file>

<file path=xl/sharedStrings.xml><?xml version="1.0" encoding="utf-8"?>
<sst xmlns="http://schemas.openxmlformats.org/spreadsheetml/2006/main" count="108" uniqueCount="108">
  <si>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</si>
  <si>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</si>
  <si>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</si>
  <si>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</si>
  <si>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</si>
  <si>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</si>
  <si>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</si>
  <si>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</si>
  <si>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</si>
  <si>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</si>
  <si>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</si>
  <si>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</si>
  <si>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</si>
  <si>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</si>
  <si>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</si>
  <si>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</si>
  <si>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</si>
  <si>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</si>
  <si>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</si>
  <si>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</si>
  <si>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</si>
  <si>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</si>
  <si>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</si>
  <si>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</si>
  <si>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</si>
  <si>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</si>
  <si>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</si>
  <si>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</si>
  <si>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</si>
  <si>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 xml:space="preserve">Thirty 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</si>
  <si>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</si>
  <si>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</si>
  <si>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</si>
  <si>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</si>
  <si>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</si>
  <si>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</si>
  <si>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</si>
  <si>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</si>
  <si>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</si>
  <si>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 xml:space="preserve">Forty 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</si>
  <si>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</si>
  <si>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</si>
  <si>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</si>
  <si>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</si>
  <si>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</si>
  <si>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</si>
  <si>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</si>
  <si>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</si>
  <si>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</si>
  <si>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</si>
  <si>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</si>
  <si>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</si>
  <si>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</si>
  <si>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</si>
  <si>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</si>
  <si>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</si>
  <si>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</si>
  <si>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</si>
  <si>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</si>
  <si>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</si>
  <si>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</si>
  <si>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</si>
  <si>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</si>
  <si>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</si>
  <si>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</si>
  <si>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</si>
  <si>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</si>
  <si>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</si>
  <si>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</si>
  <si>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</si>
  <si>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</si>
  <si>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</si>
  <si>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</si>
  <si>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</si>
  <si>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</si>
  <si>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</si>
  <si>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</si>
  <si>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</si>
  <si>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</si>
  <si>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 xml:space="preserve">Eighty 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</si>
  <si>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</si>
  <si>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</si>
  <si>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</si>
  <si>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</si>
  <si>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</si>
  <si>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</si>
  <si>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</si>
  <si>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</si>
  <si>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</si>
  <si>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</si>
  <si>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</si>
  <si>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</si>
  <si>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</si>
  <si>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</si>
  <si>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</si>
  <si>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</si>
  <si>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</si>
  <si>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</si>
  <si>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</si>
  <si>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NUMBER</t>
  </si>
  <si>
    <t>Rupees in Words Conversion</t>
  </si>
  <si>
    <t>Prepared By  Aithagoni Srinivas</t>
  </si>
  <si>
    <t>ZPHS Kandagatla</t>
  </si>
  <si>
    <t>Athmakur(S),Mandal</t>
  </si>
  <si>
    <t>Nalgonda</t>
  </si>
  <si>
    <t>For Your valuable Suggestions Please Contact Cell No: 9912662661</t>
  </si>
  <si>
    <t>Join In My free SMS GUPSHUP Group  Send a  Message as  JOIN PETSRPT   and send it 567678</t>
  </si>
  <si>
    <t>Special Thanks to Sri K V NAGARAJU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</si>
</sst>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mmmmm\-yy;@"/>
    <numFmt numFmtId="174" formatCode="[$-409]mmmm\-yy;@"/>
    <numFmt numFmtId="175" formatCode="[$-409]d\-mmm;@"/>
    <numFmt numFmtId="176" formatCode="[$-409]d\-mmm\-yy;@"/>
    <numFmt numFmtId="177" formatCode="[$-409]mmm\-yy;@"/>
    <numFmt numFmtId="178" formatCode="00000"/>
    <numFmt numFmtId="179" formatCode="[$-409]dd\-mmm\-yy;@"/>
  </numFmts>
  <fonts count="6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4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2"/>
      <color indexed="30"/>
      <name val="Arial"/>
      <family val="2"/>
    </font>
    <font>
      <sz val="14"/>
      <color indexed="63"/>
      <name val="Arial"/>
      <family val="2"/>
    </font>
    <font>
      <sz val="12"/>
      <color indexed="10"/>
      <name val="Verdana"/>
      <family val="2"/>
    </font>
    <font>
      <sz val="12"/>
      <color indexed="28"/>
      <name val="Verdana"/>
      <family val="2"/>
    </font>
    <font>
      <sz val="12"/>
      <color indexed="62"/>
      <name val="Verdana"/>
      <family val="2"/>
    </font>
    <font>
      <sz val="12"/>
      <color indexed="53"/>
      <name val="Verdana"/>
      <family val="2"/>
    </font>
    <font>
      <sz val="12"/>
      <color indexed="16"/>
      <name val="Verdana"/>
      <family val="2"/>
    </font>
    <font>
      <b/>
      <sz val="13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2"/>
      <color rgb="FF0070C0"/>
      <name val="Arial"/>
      <family val="2"/>
    </font>
    <font>
      <sz val="14"/>
      <color theme="1" tint="0.15000000596046448"/>
      <name val="Arial"/>
      <family val="2"/>
    </font>
    <font>
      <sz val="12"/>
      <color rgb="FFFF0000"/>
      <name val="Verdana"/>
      <family val="2"/>
    </font>
    <font>
      <sz val="12"/>
      <color theme="7" tint="-0.4999699890613556"/>
      <name val="Verdana"/>
      <family val="2"/>
    </font>
    <font>
      <sz val="12"/>
      <color theme="4" tint="-0.24997000396251678"/>
      <name val="Verdana"/>
      <family val="2"/>
    </font>
    <font>
      <sz val="12"/>
      <color theme="9" tint="-0.24997000396251678"/>
      <name val="Verdana"/>
      <family val="2"/>
    </font>
    <font>
      <sz val="12"/>
      <color theme="5" tint="-0.4999699890613556"/>
      <name val="Verdana"/>
      <family val="2"/>
    </font>
    <font>
      <b/>
      <sz val="13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 style="double">
        <color rgb="FF00B0F0"/>
      </right>
      <top>
        <color indexed="63"/>
      </top>
      <bottom style="double">
        <color rgb="FF00B0F0"/>
      </bottom>
    </border>
    <border>
      <left style="double"/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 style="double">
        <color rgb="FF00B0F0"/>
      </right>
      <top>
        <color indexed="63"/>
      </top>
      <bottom>
        <color indexed="63"/>
      </bottom>
    </border>
    <border>
      <left style="double"/>
      <right style="double">
        <color rgb="FF00B0F0"/>
      </right>
      <top>
        <color indexed="63"/>
      </top>
      <bottom style="double">
        <color rgb="FF00B0F0"/>
      </bottom>
    </border>
    <border>
      <left style="double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F0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>
        <color rgb="FF00B0F0"/>
      </right>
      <top>
        <color indexed="63"/>
      </top>
      <bottom style="double">
        <color rgb="FF00B0F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 horizontal="right" indent="1"/>
    </xf>
    <xf numFmtId="0" fontId="52" fillId="0" borderId="11" xfId="0" applyFont="1" applyBorder="1" applyAlignment="1" applyProtection="1">
      <alignment/>
      <protection/>
    </xf>
    <xf numFmtId="0" fontId="52" fillId="0" borderId="12" xfId="0" applyFont="1" applyBorder="1" applyAlignment="1" applyProtection="1">
      <alignment/>
      <protection/>
    </xf>
    <xf numFmtId="0" fontId="52" fillId="0" borderId="11" xfId="0" applyFont="1" applyFill="1" applyBorder="1" applyAlignment="1" applyProtection="1">
      <alignment horizontal="center" vertical="center"/>
      <protection hidden="1"/>
    </xf>
    <xf numFmtId="0" fontId="52" fillId="0" borderId="12" xfId="0" applyFont="1" applyFill="1" applyBorder="1" applyAlignment="1" applyProtection="1">
      <alignment horizontal="center" vertical="center"/>
      <protection hidden="1"/>
    </xf>
    <xf numFmtId="2" fontId="52" fillId="0" borderId="12" xfId="0" applyNumberFormat="1" applyFont="1" applyFill="1" applyBorder="1" applyAlignment="1" applyProtection="1">
      <alignment horizontal="center" vertical="center"/>
      <protection hidden="1"/>
    </xf>
    <xf numFmtId="0" fontId="53" fillId="0" borderId="12" xfId="0" applyFont="1" applyFill="1" applyBorder="1" applyAlignment="1" applyProtection="1">
      <alignment vertical="center"/>
      <protection hidden="1"/>
    </xf>
    <xf numFmtId="0" fontId="52" fillId="0" borderId="0" xfId="0" applyFont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2" fillId="0" borderId="13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3" xfId="0" applyFont="1" applyBorder="1" applyAlignment="1" applyProtection="1">
      <alignment/>
      <protection/>
    </xf>
    <xf numFmtId="0" fontId="1" fillId="19" borderId="14" xfId="57" applyFont="1" applyFill="1" applyBorder="1" applyAlignment="1" applyProtection="1">
      <alignment horizontal="center" vertical="center"/>
      <protection hidden="1"/>
    </xf>
    <xf numFmtId="0" fontId="54" fillId="33" borderId="15" xfId="0" applyFont="1" applyFill="1" applyBorder="1" applyAlignment="1" applyProtection="1">
      <alignment horizontal="right" vertical="center" indent="1"/>
      <protection hidden="1" locked="0"/>
    </xf>
    <xf numFmtId="0" fontId="54" fillId="33" borderId="14" xfId="0" applyFont="1" applyFill="1" applyBorder="1" applyAlignment="1" applyProtection="1">
      <alignment horizontal="right" vertical="center" indent="1"/>
      <protection hidden="1" locked="0"/>
    </xf>
    <xf numFmtId="0" fontId="54" fillId="33" borderId="16" xfId="0" applyFont="1" applyFill="1" applyBorder="1" applyAlignment="1" applyProtection="1">
      <alignment horizontal="right" vertical="center" indent="1"/>
      <protection hidden="1" locked="0"/>
    </xf>
    <xf numFmtId="0" fontId="54" fillId="33" borderId="17" xfId="0" applyFont="1" applyFill="1" applyBorder="1" applyAlignment="1" applyProtection="1">
      <alignment horizontal="right" vertical="center" indent="1"/>
      <protection hidden="1" locked="0"/>
    </xf>
    <xf numFmtId="0" fontId="54" fillId="33" borderId="18" xfId="0" applyFont="1" applyFill="1" applyBorder="1" applyAlignment="1" applyProtection="1">
      <alignment horizontal="right" vertical="center" indent="1"/>
      <protection hidden="1" locked="0"/>
    </xf>
    <xf numFmtId="1" fontId="54" fillId="33" borderId="14" xfId="0" applyNumberFormat="1" applyFont="1" applyFill="1" applyBorder="1" applyAlignment="1" applyProtection="1">
      <alignment horizontal="right" vertical="center" indent="1"/>
      <protection hidden="1" locked="0"/>
    </xf>
    <xf numFmtId="0" fontId="5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3" borderId="19" xfId="0" applyFont="1" applyFill="1" applyBorder="1" applyAlignment="1">
      <alignment horizontal="right" indent="1"/>
    </xf>
    <xf numFmtId="0" fontId="0" fillId="3" borderId="20" xfId="0" applyFill="1" applyBorder="1" applyAlignment="1">
      <alignment/>
    </xf>
    <xf numFmtId="0" fontId="0" fillId="3" borderId="0" xfId="0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52" fillId="3" borderId="0" xfId="0" applyFont="1" applyFill="1" applyAlignment="1" applyProtection="1">
      <alignment horizontal="center" vertical="center"/>
      <protection hidden="1"/>
    </xf>
    <xf numFmtId="0" fontId="0" fillId="3" borderId="19" xfId="0" applyFill="1" applyBorder="1" applyAlignment="1">
      <alignment horizontal="right" indent="1"/>
    </xf>
    <xf numFmtId="0" fontId="52" fillId="3" borderId="0" xfId="0" applyFont="1" applyFill="1" applyBorder="1" applyAlignment="1" applyProtection="1">
      <alignment horizontal="center" vertical="center"/>
      <protection hidden="1"/>
    </xf>
    <xf numFmtId="0" fontId="52" fillId="3" borderId="0" xfId="0" applyFont="1" applyFill="1" applyAlignment="1" applyProtection="1">
      <alignment/>
      <protection/>
    </xf>
    <xf numFmtId="0" fontId="5" fillId="3" borderId="21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2" fillId="3" borderId="19" xfId="0" applyFont="1" applyFill="1" applyBorder="1" applyAlignment="1">
      <alignment horizontal="left" indent="1"/>
    </xf>
    <xf numFmtId="0" fontId="53" fillId="3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5" fillId="3" borderId="21" xfId="0" applyFont="1" applyFill="1" applyBorder="1" applyAlignment="1" applyProtection="1">
      <alignment/>
      <protection hidden="1"/>
    </xf>
    <xf numFmtId="0" fontId="52" fillId="3" borderId="0" xfId="0" applyFont="1" applyFill="1" applyBorder="1" applyAlignment="1" applyProtection="1">
      <alignment/>
      <protection hidden="1"/>
    </xf>
    <xf numFmtId="0" fontId="0" fillId="3" borderId="21" xfId="0" applyFont="1" applyFill="1" applyBorder="1" applyAlignment="1" applyProtection="1">
      <alignment/>
      <protection/>
    </xf>
    <xf numFmtId="0" fontId="52" fillId="13" borderId="0" xfId="0" applyFont="1" applyFill="1" applyAlignment="1" applyProtection="1">
      <alignment horizontal="center" vertical="center"/>
      <protection hidden="1"/>
    </xf>
    <xf numFmtId="0" fontId="52" fillId="13" borderId="0" xfId="0" applyFont="1" applyFill="1" applyBorder="1" applyAlignment="1" applyProtection="1">
      <alignment horizontal="center" vertical="center"/>
      <protection hidden="1"/>
    </xf>
    <xf numFmtId="0" fontId="52" fillId="13" borderId="0" xfId="0" applyFont="1" applyFill="1" applyAlignment="1" applyProtection="1">
      <alignment/>
      <protection/>
    </xf>
    <xf numFmtId="0" fontId="52" fillId="13" borderId="0" xfId="0" applyFont="1" applyFill="1" applyBorder="1" applyAlignment="1" applyProtection="1">
      <alignment/>
      <protection/>
    </xf>
    <xf numFmtId="0" fontId="52" fillId="13" borderId="0" xfId="0" applyFont="1" applyFill="1" applyBorder="1" applyAlignment="1">
      <alignment/>
    </xf>
    <xf numFmtId="0" fontId="52" fillId="13" borderId="0" xfId="0" applyFont="1" applyFill="1" applyAlignment="1">
      <alignment/>
    </xf>
    <xf numFmtId="0" fontId="0" fillId="13" borderId="22" xfId="0" applyFill="1" applyBorder="1" applyAlignment="1">
      <alignment horizontal="right" indent="1"/>
    </xf>
    <xf numFmtId="0" fontId="0" fillId="13" borderId="0" xfId="0" applyFill="1" applyAlignment="1">
      <alignment/>
    </xf>
    <xf numFmtId="0" fontId="0" fillId="13" borderId="0" xfId="0" applyFill="1" applyAlignment="1">
      <alignment horizontal="right" indent="1"/>
    </xf>
    <xf numFmtId="0" fontId="55" fillId="33" borderId="20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/>
    </xf>
    <xf numFmtId="0" fontId="8" fillId="19" borderId="23" xfId="57" applyFont="1" applyFill="1" applyBorder="1" applyAlignment="1" applyProtection="1">
      <alignment horizontal="center" vertical="center"/>
      <protection hidden="1"/>
    </xf>
    <xf numFmtId="0" fontId="60" fillId="6" borderId="23" xfId="0" applyFont="1" applyFill="1" applyBorder="1" applyAlignment="1" applyProtection="1">
      <alignment horizontal="left" vertical="center" indent="1"/>
      <protection locked="0"/>
    </xf>
    <xf numFmtId="0" fontId="60" fillId="6" borderId="24" xfId="0" applyFont="1" applyFill="1" applyBorder="1" applyAlignment="1" applyProtection="1">
      <alignment horizontal="left" vertical="center" indent="1"/>
      <protection locked="0"/>
    </xf>
    <xf numFmtId="0" fontId="60" fillId="6" borderId="20" xfId="0" applyFont="1" applyFill="1" applyBorder="1" applyAlignment="1" applyProtection="1">
      <alignment horizontal="left" vertical="center" indent="1"/>
      <protection locked="0"/>
    </xf>
    <xf numFmtId="1" fontId="54" fillId="33" borderId="15" xfId="0" applyNumberFormat="1" applyFont="1" applyFill="1" applyBorder="1" applyAlignment="1" applyProtection="1">
      <alignment horizontal="right" vertical="center" indent="1"/>
      <protection hidden="1" locked="0"/>
    </xf>
    <xf numFmtId="1" fontId="54" fillId="33" borderId="16" xfId="0" applyNumberFormat="1" applyFont="1" applyFill="1" applyBorder="1" applyAlignment="1" applyProtection="1">
      <alignment horizontal="right" vertical="center" indent="1"/>
      <protection hidden="1" locked="0"/>
    </xf>
    <xf numFmtId="1" fontId="54" fillId="33" borderId="17" xfId="0" applyNumberFormat="1" applyFont="1" applyFill="1" applyBorder="1" applyAlignment="1" applyProtection="1">
      <alignment horizontal="right" vertical="center" indent="1"/>
      <protection hidden="1" locked="0"/>
    </xf>
    <xf numFmtId="2" fontId="54" fillId="33" borderId="14" xfId="0" applyNumberFormat="1" applyFont="1" applyFill="1" applyBorder="1" applyAlignment="1" applyProtection="1">
      <alignment horizontal="right" vertical="center" indent="1"/>
      <protection hidden="1" locked="0"/>
    </xf>
    <xf numFmtId="0" fontId="0" fillId="0" borderId="0" xfId="0" applyFont="1" applyAlignment="1">
      <alignment horizontal="center"/>
    </xf>
    <xf numFmtId="0" fontId="6" fillId="3" borderId="2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verts Numbers to Rupees in Wor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5105400</xdr:colOff>
      <xdr:row>0</xdr:row>
      <xdr:rowOff>0</xdr:rowOff>
    </xdr:from>
    <xdr:to>
      <xdr:col>1</xdr:col>
      <xdr:colOff>5105400</xdr:colOff>
      <xdr:row>9</xdr:row>
      <xdr:rowOff>152400</xdr:rowOff>
    </xdr:to>
    <xdr:pic>
      <xdr:nvPicPr>
        <xdr:cNvPr id="1" name="Picture 2" descr="my photo low kb2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0"/>
          <a:ext cx="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47625</xdr:rowOff>
    </xdr:from>
    <xdr:to>
      <xdr:col>1</xdr:col>
      <xdr:colOff>0</xdr:colOff>
      <xdr:row>10</xdr:row>
      <xdr:rowOff>104775</xdr:rowOff>
    </xdr:to>
    <xdr:pic macro="[0]!Picture2_Click">
      <xdr:nvPicPr>
        <xdr:cNvPr id="2" name="Picture 2" descr="12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4668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AY%20BILL\SPETA\monthly%20Paybil%20farmet%20%20ZPHS%20solipe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ld%20files\as%20pet\D.A%20ARREARS%20BILL\TEKUMAT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AY%20BILL\PENPAHAD\JU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AY%20BILL\PENPAHAD\JULY-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w%20Folder%20(2)\BI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AY%20BILL\PENPAHAD\august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ORM-47"/>
      <sheetName val="PAY BILL"/>
      <sheetName val="GPF"/>
      <sheetName val="APGLI"/>
      <sheetName val="GIS"/>
      <sheetName val="GIS ANNEXURE"/>
      <sheetName val="P.TAX"/>
      <sheetName val="F.A"/>
      <sheetName val="E.W.F"/>
      <sheetName val="101"/>
      <sheetName val="BANK ANNEXURE"/>
      <sheetName val="Sheet1"/>
      <sheetName val="Sheet2"/>
      <sheetName val="Sheet3"/>
    </sheetNames>
    <sheetDataSet>
      <sheetData sheetId="2">
        <row r="16">
          <cell r="M16">
            <v>8200</v>
          </cell>
          <cell r="N16">
            <v>5150</v>
          </cell>
          <cell r="O16">
            <v>795</v>
          </cell>
          <cell r="P16">
            <v>2016</v>
          </cell>
          <cell r="T16">
            <v>230559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47"/>
      <sheetName val="IN"/>
      <sheetName val="Sheet3"/>
      <sheetName val="101"/>
      <sheetName val="SBH"/>
      <sheetName val="AB"/>
      <sheetName val="Sheet7"/>
      <sheetName val="Sheet1"/>
    </sheetNames>
    <sheetDataSet>
      <sheetData sheetId="8">
        <row r="20">
          <cell r="H20">
            <v>58921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ORM-47"/>
      <sheetName val="PAY BILL"/>
      <sheetName val="GPF"/>
      <sheetName val="APGLI"/>
      <sheetName val="GIS"/>
      <sheetName val="GIS ANNEXURE"/>
      <sheetName val="P.TAX"/>
      <sheetName val="F.A"/>
      <sheetName val="E.W.F"/>
      <sheetName val="101"/>
      <sheetName val="BANK ANNEXURE"/>
      <sheetName val="Sheet1"/>
      <sheetName val="Sheet2"/>
    </sheetNames>
    <sheetDataSet>
      <sheetData sheetId="4">
        <row r="14">
          <cell r="F14">
            <v>2600</v>
          </cell>
        </row>
      </sheetData>
      <sheetData sheetId="5">
        <row r="22">
          <cell r="G22">
            <v>885</v>
          </cell>
        </row>
      </sheetData>
      <sheetData sheetId="7">
        <row r="22">
          <cell r="G22">
            <v>2800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ORM-47"/>
      <sheetName val="PAY BILL"/>
      <sheetName val="GPF"/>
      <sheetName val="APGLI"/>
      <sheetName val="GIS"/>
      <sheetName val="GIS ANNEXURE"/>
      <sheetName val="P.TAX"/>
      <sheetName val="F.A"/>
      <sheetName val="E.W.F"/>
      <sheetName val="101"/>
      <sheetName val="BANK ANNEXURE"/>
      <sheetName val="Sheet1"/>
      <sheetName val="Sheet2"/>
      <sheetName val="Sheet3"/>
    </sheetNames>
    <sheetDataSet>
      <sheetData sheetId="3">
        <row r="19">
          <cell r="H19">
            <v>21800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ORM-47"/>
      <sheetName val="PAY BILL"/>
      <sheetName val="101"/>
      <sheetName val="BANK ANNEXURE"/>
      <sheetName val="Sheet1"/>
    </sheetNames>
    <sheetDataSet>
      <sheetData sheetId="2">
        <row r="6">
          <cell r="Q6">
            <v>18327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ORM-47"/>
      <sheetName val="PAY BILL"/>
      <sheetName val="GPF"/>
      <sheetName val="APGLI"/>
      <sheetName val="GIS"/>
      <sheetName val="GIS ANNEXURE"/>
      <sheetName val="P.TAX"/>
      <sheetName val="F.A"/>
      <sheetName val="E.W.F"/>
      <sheetName val="101"/>
      <sheetName val="BANK ANNEXURE"/>
      <sheetName val="Sheet1"/>
      <sheetName val="Sheet2"/>
      <sheetName val="Sheet3"/>
    </sheetNames>
    <sheetDataSet>
      <sheetData sheetId="2">
        <row r="24">
          <cell r="T24">
            <v>397068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R191"/>
  <sheetViews>
    <sheetView showGridLines="0" showRowColHeaders="0" tabSelected="1" zoomScalePageLayoutView="0" workbookViewId="0" topLeftCell="A7">
      <selection activeCell="A21" sqref="A21"/>
    </sheetView>
  </sheetViews>
  <sheetFormatPr defaultColWidth="9.140625" defaultRowHeight="12.75"/>
  <cols>
    <col min="1" max="1" width="22.00390625" style="10" customWidth="1"/>
    <col min="2" max="2" width="128.00390625" style="0" customWidth="1"/>
    <col min="3" max="6" width="9.140625" style="5" hidden="1" customWidth="1"/>
    <col min="7" max="7" width="12.28125" style="5" hidden="1" customWidth="1"/>
    <col min="8" max="8" width="13.57421875" style="5" hidden="1" customWidth="1"/>
    <col min="9" max="9" width="10.57421875" style="5" hidden="1" customWidth="1"/>
    <col min="10" max="10" width="11.7109375" style="5" hidden="1" customWidth="1"/>
    <col min="11" max="11" width="6.00390625" style="17" hidden="1" customWidth="1"/>
    <col min="12" max="12" width="5.28125" style="17" hidden="1" customWidth="1"/>
    <col min="13" max="13" width="4.7109375" style="17" hidden="1" customWidth="1"/>
    <col min="14" max="14" width="10.7109375" style="17" hidden="1" customWidth="1"/>
    <col min="15" max="15" width="10.140625" style="17" hidden="1" customWidth="1"/>
    <col min="16" max="17" width="9.7109375" style="17" hidden="1" customWidth="1"/>
    <col min="18" max="18" width="74.7109375" style="17" hidden="1" customWidth="1"/>
    <col min="19" max="19" width="8.28125" style="17" hidden="1" customWidth="1"/>
    <col min="20" max="20" width="6.57421875" style="52" customWidth="1"/>
    <col min="21" max="21" width="9.140625" style="52" customWidth="1"/>
    <col min="22" max="22" width="9.57421875" style="52" customWidth="1"/>
    <col min="23" max="42" width="9.140625" style="52" customWidth="1"/>
    <col min="43" max="110" width="9.140625" style="17" customWidth="1"/>
  </cols>
  <sheetData>
    <row r="1" spans="1:110" s="4" customFormat="1" ht="15.75" hidden="1">
      <c r="A1" s="32"/>
      <c r="B1" s="33"/>
      <c r="C1" s="34"/>
      <c r="D1" s="34"/>
      <c r="E1" s="34"/>
      <c r="F1" s="35"/>
      <c r="G1" s="35"/>
      <c r="H1" s="35"/>
      <c r="I1" s="36"/>
      <c r="J1" s="37"/>
      <c r="K1" s="38">
        <v>1</v>
      </c>
      <c r="L1" s="38">
        <v>2</v>
      </c>
      <c r="M1" s="38">
        <v>3</v>
      </c>
      <c r="N1" s="38">
        <v>4</v>
      </c>
      <c r="O1" s="38">
        <v>5</v>
      </c>
      <c r="P1" s="38">
        <v>6</v>
      </c>
      <c r="Q1" s="38">
        <v>7</v>
      </c>
      <c r="R1" s="38">
        <v>8</v>
      </c>
      <c r="S1" s="38">
        <v>9</v>
      </c>
      <c r="T1" s="50">
        <v>10</v>
      </c>
      <c r="U1" s="50">
        <v>11</v>
      </c>
      <c r="V1" s="50">
        <v>12</v>
      </c>
      <c r="W1" s="50">
        <v>13</v>
      </c>
      <c r="X1" s="50">
        <v>14</v>
      </c>
      <c r="Y1" s="50">
        <v>15</v>
      </c>
      <c r="Z1" s="50">
        <v>16</v>
      </c>
      <c r="AA1" s="50">
        <v>17</v>
      </c>
      <c r="AB1" s="50">
        <v>18</v>
      </c>
      <c r="AC1" s="50">
        <v>19</v>
      </c>
      <c r="AD1" s="50">
        <v>20</v>
      </c>
      <c r="AE1" s="50">
        <v>21</v>
      </c>
      <c r="AF1" s="50">
        <v>22</v>
      </c>
      <c r="AG1" s="50">
        <v>23</v>
      </c>
      <c r="AH1" s="50">
        <v>24</v>
      </c>
      <c r="AI1" s="50">
        <v>25</v>
      </c>
      <c r="AJ1" s="50">
        <v>26</v>
      </c>
      <c r="AK1" s="50">
        <v>27</v>
      </c>
      <c r="AL1" s="50">
        <v>28</v>
      </c>
      <c r="AM1" s="50">
        <v>29</v>
      </c>
      <c r="AN1" s="50">
        <v>30</v>
      </c>
      <c r="AO1" s="50">
        <v>31</v>
      </c>
      <c r="AP1" s="50">
        <v>32</v>
      </c>
      <c r="AQ1" s="38">
        <v>33</v>
      </c>
      <c r="AR1" s="38">
        <v>34</v>
      </c>
      <c r="AS1" s="38">
        <v>35</v>
      </c>
      <c r="AT1" s="38">
        <v>36</v>
      </c>
      <c r="AU1" s="38">
        <v>37</v>
      </c>
      <c r="AV1" s="38">
        <v>38</v>
      </c>
      <c r="AW1" s="38">
        <v>39</v>
      </c>
      <c r="AX1" s="38">
        <v>40</v>
      </c>
      <c r="AY1" s="38">
        <v>41</v>
      </c>
      <c r="AZ1" s="38">
        <v>42</v>
      </c>
      <c r="BA1" s="38">
        <v>43</v>
      </c>
      <c r="BB1" s="38">
        <v>44</v>
      </c>
      <c r="BC1" s="38">
        <v>45</v>
      </c>
      <c r="BD1" s="38">
        <v>46</v>
      </c>
      <c r="BE1" s="38">
        <v>47</v>
      </c>
      <c r="BF1" s="38">
        <v>48</v>
      </c>
      <c r="BG1" s="38">
        <v>49</v>
      </c>
      <c r="BH1" s="38">
        <v>50</v>
      </c>
      <c r="BI1" s="38">
        <v>51</v>
      </c>
      <c r="BJ1" s="38">
        <v>52</v>
      </c>
      <c r="BK1" s="38">
        <v>53</v>
      </c>
      <c r="BL1" s="38">
        <v>54</v>
      </c>
      <c r="BM1" s="38">
        <v>55</v>
      </c>
      <c r="BN1" s="38">
        <v>56</v>
      </c>
      <c r="BO1" s="38">
        <v>57</v>
      </c>
      <c r="BP1" s="38">
        <v>58</v>
      </c>
      <c r="BQ1" s="38">
        <v>59</v>
      </c>
      <c r="BR1" s="38">
        <v>60</v>
      </c>
      <c r="BS1" s="38">
        <v>61</v>
      </c>
      <c r="BT1" s="38">
        <v>62</v>
      </c>
      <c r="BU1" s="38">
        <v>63</v>
      </c>
      <c r="BV1" s="38">
        <v>64</v>
      </c>
      <c r="BW1" s="38">
        <v>65</v>
      </c>
      <c r="BX1" s="38">
        <v>66</v>
      </c>
      <c r="BY1" s="38">
        <v>67</v>
      </c>
      <c r="BZ1" s="38">
        <v>68</v>
      </c>
      <c r="CA1" s="38">
        <v>69</v>
      </c>
      <c r="CB1" s="38">
        <v>70</v>
      </c>
      <c r="CC1" s="38">
        <v>71</v>
      </c>
      <c r="CD1" s="38">
        <v>72</v>
      </c>
      <c r="CE1" s="38">
        <v>73</v>
      </c>
      <c r="CF1" s="38">
        <v>74</v>
      </c>
      <c r="CG1" s="38">
        <v>75</v>
      </c>
      <c r="CH1" s="38">
        <v>76</v>
      </c>
      <c r="CI1" s="38">
        <v>77</v>
      </c>
      <c r="CJ1" s="38">
        <v>78</v>
      </c>
      <c r="CK1" s="38">
        <v>79</v>
      </c>
      <c r="CL1" s="38">
        <v>80</v>
      </c>
      <c r="CM1" s="38">
        <v>81</v>
      </c>
      <c r="CN1" s="38">
        <v>82</v>
      </c>
      <c r="CO1" s="38">
        <v>83</v>
      </c>
      <c r="CP1" s="38">
        <v>84</v>
      </c>
      <c r="CQ1" s="38">
        <v>85</v>
      </c>
      <c r="CR1" s="38">
        <v>86</v>
      </c>
      <c r="CS1" s="38">
        <v>87</v>
      </c>
      <c r="CT1" s="38">
        <v>88</v>
      </c>
      <c r="CU1" s="38">
        <v>89</v>
      </c>
      <c r="CV1" s="38">
        <v>90</v>
      </c>
      <c r="CW1" s="38">
        <v>91</v>
      </c>
      <c r="CX1" s="38">
        <v>92</v>
      </c>
      <c r="CY1" s="38">
        <v>93</v>
      </c>
      <c r="CZ1" s="38">
        <v>94</v>
      </c>
      <c r="DA1" s="38">
        <v>95</v>
      </c>
      <c r="DB1" s="38">
        <v>96</v>
      </c>
      <c r="DC1" s="38">
        <v>97</v>
      </c>
      <c r="DD1" s="38">
        <v>98</v>
      </c>
      <c r="DE1" s="38">
        <v>99</v>
      </c>
      <c r="DF1" s="30"/>
    </row>
    <row r="2" spans="1:110" s="4" customFormat="1" ht="12.75" hidden="1">
      <c r="A2" s="39"/>
      <c r="B2" s="33"/>
      <c r="C2" s="34"/>
      <c r="D2" s="34"/>
      <c r="E2" s="34"/>
      <c r="F2" s="35"/>
      <c r="G2" s="35"/>
      <c r="H2" s="35"/>
      <c r="I2" s="36"/>
      <c r="J2" s="37"/>
      <c r="K2" s="40" t="s">
        <v>0</v>
      </c>
      <c r="L2" s="40" t="s">
        <v>1</v>
      </c>
      <c r="M2" s="40" t="s">
        <v>2</v>
      </c>
      <c r="N2" s="40" t="s">
        <v>3</v>
      </c>
      <c r="O2" s="40" t="s">
        <v>4</v>
      </c>
      <c r="P2" s="40" t="s">
        <v>5</v>
      </c>
      <c r="Q2" s="40" t="s">
        <v>6</v>
      </c>
      <c r="R2" s="40" t="s">
        <v>7</v>
      </c>
      <c r="S2" s="40" t="s">
        <v>8</v>
      </c>
      <c r="T2" s="51" t="s">
        <v>9</v>
      </c>
      <c r="U2" s="51" t="s">
        <v>10</v>
      </c>
      <c r="V2" s="51" t="s">
        <v>11</v>
      </c>
      <c r="W2" s="51" t="s">
        <v>12</v>
      </c>
      <c r="X2" s="51" t="s">
        <v>13</v>
      </c>
      <c r="Y2" s="51" t="s">
        <v>14</v>
      </c>
      <c r="Z2" s="51" t="s">
        <v>15</v>
      </c>
      <c r="AA2" s="51" t="s">
        <v>16</v>
      </c>
      <c r="AB2" s="51" t="s">
        <v>17</v>
      </c>
      <c r="AC2" s="51" t="s">
        <v>18</v>
      </c>
      <c r="AD2" s="51" t="s">
        <v>19</v>
      </c>
      <c r="AE2" s="51" t="s">
        <v>20</v>
      </c>
      <c r="AF2" s="51" t="s">
        <v>21</v>
      </c>
      <c r="AG2" s="51" t="s">
        <v>22</v>
      </c>
      <c r="AH2" s="51" t="s">
        <v>23</v>
      </c>
      <c r="AI2" s="51" t="s">
        <v>24</v>
      </c>
      <c r="AJ2" s="51" t="s">
        <v>25</v>
      </c>
      <c r="AK2" s="51" t="s">
        <v>26</v>
      </c>
      <c r="AL2" s="51" t="s">
        <v>27</v>
      </c>
      <c r="AM2" s="51" t="s">
        <v>28</v>
      </c>
      <c r="AN2" s="51" t="s">
        <v>29</v>
      </c>
      <c r="AO2" s="51" t="s">
        <v>30</v>
      </c>
      <c r="AP2" s="51" t="s">
        <v>31</v>
      </c>
      <c r="AQ2" s="40" t="s">
        <v>32</v>
      </c>
      <c r="AR2" s="40" t="s">
        <v>33</v>
      </c>
      <c r="AS2" s="40" t="s">
        <v>34</v>
      </c>
      <c r="AT2" s="40" t="s">
        <v>35</v>
      </c>
      <c r="AU2" s="40" t="s">
        <v>36</v>
      </c>
      <c r="AV2" s="40" t="s">
        <v>37</v>
      </c>
      <c r="AW2" s="40" t="s">
        <v>38</v>
      </c>
      <c r="AX2" s="40" t="s">
        <v>39</v>
      </c>
      <c r="AY2" s="40" t="s">
        <v>40</v>
      </c>
      <c r="AZ2" s="40" t="s">
        <v>41</v>
      </c>
      <c r="BA2" s="40" t="s">
        <v>42</v>
      </c>
      <c r="BB2" s="40" t="s">
        <v>43</v>
      </c>
      <c r="BC2" s="40" t="s">
        <v>44</v>
      </c>
      <c r="BD2" s="40" t="s">
        <v>45</v>
      </c>
      <c r="BE2" s="40" t="s">
        <v>46</v>
      </c>
      <c r="BF2" s="40" t="s">
        <v>47</v>
      </c>
      <c r="BG2" s="40" t="s">
        <v>48</v>
      </c>
      <c r="BH2" s="40" t="s">
        <v>49</v>
      </c>
      <c r="BI2" s="40" t="s">
        <v>50</v>
      </c>
      <c r="BJ2" s="40" t="s">
        <v>51</v>
      </c>
      <c r="BK2" s="40" t="s">
        <v>52</v>
      </c>
      <c r="BL2" s="40" t="s">
        <v>53</v>
      </c>
      <c r="BM2" s="40" t="s">
        <v>54</v>
      </c>
      <c r="BN2" s="40" t="s">
        <v>55</v>
      </c>
      <c r="BO2" s="40" t="s">
        <v>56</v>
      </c>
      <c r="BP2" s="40" t="s">
        <v>57</v>
      </c>
      <c r="BQ2" s="40" t="s">
        <v>58</v>
      </c>
      <c r="BR2" s="40" t="s">
        <v>59</v>
      </c>
      <c r="BS2" s="40" t="s">
        <v>60</v>
      </c>
      <c r="BT2" s="40" t="s">
        <v>61</v>
      </c>
      <c r="BU2" s="40" t="s">
        <v>62</v>
      </c>
      <c r="BV2" s="40" t="s">
        <v>63</v>
      </c>
      <c r="BW2" s="40" t="s">
        <v>64</v>
      </c>
      <c r="BX2" s="40" t="s">
        <v>65</v>
      </c>
      <c r="BY2" s="40" t="s">
        <v>66</v>
      </c>
      <c r="BZ2" s="40" t="s">
        <v>67</v>
      </c>
      <c r="CA2" s="40" t="s">
        <v>68</v>
      </c>
      <c r="CB2" s="40" t="s">
        <v>69</v>
      </c>
      <c r="CC2" s="40" t="s">
        <v>70</v>
      </c>
      <c r="CD2" s="40" t="s">
        <v>71</v>
      </c>
      <c r="CE2" s="40" t="s">
        <v>72</v>
      </c>
      <c r="CF2" s="40" t="s">
        <v>73</v>
      </c>
      <c r="CG2" s="40" t="s">
        <v>74</v>
      </c>
      <c r="CH2" s="40" t="s">
        <v>75</v>
      </c>
      <c r="CI2" s="40" t="s">
        <v>76</v>
      </c>
      <c r="CJ2" s="40" t="s">
        <v>77</v>
      </c>
      <c r="CK2" s="40" t="s">
        <v>78</v>
      </c>
      <c r="CL2" s="40" t="s">
        <v>79</v>
      </c>
      <c r="CM2" s="40" t="s">
        <v>80</v>
      </c>
      <c r="CN2" s="40" t="s">
        <v>81</v>
      </c>
      <c r="CO2" s="40" t="s">
        <v>82</v>
      </c>
      <c r="CP2" s="40" t="s">
        <v>83</v>
      </c>
      <c r="CQ2" s="40" t="s">
        <v>84</v>
      </c>
      <c r="CR2" s="40" t="s">
        <v>85</v>
      </c>
      <c r="CS2" s="40" t="s">
        <v>86</v>
      </c>
      <c r="CT2" s="40" t="s">
        <v>87</v>
      </c>
      <c r="CU2" s="40" t="s">
        <v>88</v>
      </c>
      <c r="CV2" s="40" t="s">
        <v>89</v>
      </c>
      <c r="CW2" s="40" t="s">
        <v>90</v>
      </c>
      <c r="CX2" s="40" t="s">
        <v>91</v>
      </c>
      <c r="CY2" s="40" t="s">
        <v>92</v>
      </c>
      <c r="CZ2" s="40" t="s">
        <v>93</v>
      </c>
      <c r="DA2" s="40" t="s">
        <v>94</v>
      </c>
      <c r="DB2" s="40" t="s">
        <v>95</v>
      </c>
      <c r="DC2" s="40" t="s">
        <v>96</v>
      </c>
      <c r="DD2" s="40" t="s">
        <v>97</v>
      </c>
      <c r="DE2" s="40" t="s">
        <v>98</v>
      </c>
      <c r="DF2" s="30"/>
    </row>
    <row r="3" spans="1:110" s="4" customFormat="1" ht="12.75">
      <c r="A3" s="39"/>
      <c r="B3" s="33"/>
      <c r="C3" s="34"/>
      <c r="D3" s="34"/>
      <c r="E3" s="34"/>
      <c r="F3" s="35"/>
      <c r="G3" s="35"/>
      <c r="H3" s="35"/>
      <c r="I3" s="36"/>
      <c r="J3" s="37"/>
      <c r="K3" s="40"/>
      <c r="L3" s="40"/>
      <c r="M3" s="40"/>
      <c r="N3" s="40"/>
      <c r="O3" s="40"/>
      <c r="P3" s="40"/>
      <c r="Q3" s="40"/>
      <c r="R3" s="40"/>
      <c r="S3" s="40"/>
      <c r="T3" s="51"/>
      <c r="U3" s="51"/>
      <c r="V3" s="51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40"/>
      <c r="DB3" s="41"/>
      <c r="DC3" s="41"/>
      <c r="DD3" s="41"/>
      <c r="DE3" s="41"/>
      <c r="DF3" s="30"/>
    </row>
    <row r="4" spans="1:110" s="4" customFormat="1" ht="15">
      <c r="A4" s="39"/>
      <c r="B4" s="59" t="s">
        <v>101</v>
      </c>
      <c r="C4" s="34"/>
      <c r="D4" s="34"/>
      <c r="E4" s="34"/>
      <c r="F4" s="35"/>
      <c r="G4" s="35"/>
      <c r="H4" s="35"/>
      <c r="I4" s="42"/>
      <c r="J4" s="43"/>
      <c r="K4" s="40"/>
      <c r="L4" s="40"/>
      <c r="M4" s="40"/>
      <c r="N4" s="40"/>
      <c r="O4" s="40"/>
      <c r="P4" s="40"/>
      <c r="Q4" s="40"/>
      <c r="R4" s="40"/>
      <c r="S4" s="40"/>
      <c r="T4" s="51"/>
      <c r="U4" s="51"/>
      <c r="V4" s="51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40"/>
      <c r="DB4" s="41"/>
      <c r="DC4" s="41"/>
      <c r="DD4" s="41"/>
      <c r="DE4" s="41"/>
      <c r="DF4" s="30"/>
    </row>
    <row r="5" spans="1:110" s="4" customFormat="1" ht="15">
      <c r="A5" s="39"/>
      <c r="B5" s="60" t="s">
        <v>102</v>
      </c>
      <c r="C5" s="34"/>
      <c r="D5" s="34"/>
      <c r="E5" s="34"/>
      <c r="F5" s="35"/>
      <c r="G5" s="35"/>
      <c r="H5" s="35"/>
      <c r="I5" s="42"/>
      <c r="J5" s="43"/>
      <c r="K5" s="40"/>
      <c r="L5" s="40"/>
      <c r="M5" s="40"/>
      <c r="N5" s="40"/>
      <c r="O5" s="40"/>
      <c r="P5" s="40"/>
      <c r="Q5" s="40"/>
      <c r="R5" s="40"/>
      <c r="S5" s="40"/>
      <c r="T5" s="51"/>
      <c r="U5" s="51"/>
      <c r="V5" s="51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40"/>
      <c r="DB5" s="41"/>
      <c r="DC5" s="41"/>
      <c r="DD5" s="41"/>
      <c r="DE5" s="41"/>
      <c r="DF5" s="30"/>
    </row>
    <row r="6" spans="1:110" s="4" customFormat="1" ht="15">
      <c r="A6" s="39"/>
      <c r="B6" s="61" t="s">
        <v>103</v>
      </c>
      <c r="C6" s="34"/>
      <c r="D6" s="34"/>
      <c r="E6" s="34"/>
      <c r="F6" s="35"/>
      <c r="G6" s="35"/>
      <c r="H6" s="35"/>
      <c r="I6" s="42"/>
      <c r="J6" s="43"/>
      <c r="K6" s="40"/>
      <c r="L6" s="40"/>
      <c r="M6" s="40"/>
      <c r="N6" s="40"/>
      <c r="O6" s="40"/>
      <c r="P6" s="40"/>
      <c r="Q6" s="40"/>
      <c r="R6" s="40"/>
      <c r="S6" s="40"/>
      <c r="T6" s="51"/>
      <c r="U6" s="51"/>
      <c r="V6" s="51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40"/>
      <c r="DB6" s="41"/>
      <c r="DC6" s="41"/>
      <c r="DD6" s="41"/>
      <c r="DE6" s="41"/>
      <c r="DF6" s="30"/>
    </row>
    <row r="7" spans="1:110" s="4" customFormat="1" ht="15">
      <c r="A7" s="39"/>
      <c r="B7" s="62" t="s">
        <v>104</v>
      </c>
      <c r="C7" s="34"/>
      <c r="D7" s="34"/>
      <c r="E7" s="34"/>
      <c r="F7" s="35"/>
      <c r="G7" s="35"/>
      <c r="H7" s="35"/>
      <c r="I7" s="42"/>
      <c r="J7" s="43"/>
      <c r="K7" s="40"/>
      <c r="L7" s="40"/>
      <c r="M7" s="40"/>
      <c r="N7" s="40"/>
      <c r="O7" s="40"/>
      <c r="P7" s="40"/>
      <c r="Q7" s="40"/>
      <c r="R7" s="40"/>
      <c r="S7" s="40"/>
      <c r="T7" s="51"/>
      <c r="U7" s="51"/>
      <c r="V7" s="51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40"/>
      <c r="DB7" s="41"/>
      <c r="DC7" s="41"/>
      <c r="DD7" s="41"/>
      <c r="DE7" s="41"/>
      <c r="DF7" s="30"/>
    </row>
    <row r="8" spans="1:110" s="4" customFormat="1" ht="15">
      <c r="A8" s="39"/>
      <c r="B8" s="63" t="s">
        <v>105</v>
      </c>
      <c r="C8" s="34"/>
      <c r="D8" s="34"/>
      <c r="E8" s="34"/>
      <c r="F8" s="35"/>
      <c r="G8" s="35"/>
      <c r="H8" s="35"/>
      <c r="I8" s="42"/>
      <c r="J8" s="43"/>
      <c r="K8" s="40"/>
      <c r="L8" s="40"/>
      <c r="M8" s="40"/>
      <c r="N8" s="40"/>
      <c r="O8" s="40"/>
      <c r="P8" s="40"/>
      <c r="Q8" s="40"/>
      <c r="R8" s="40"/>
      <c r="S8" s="40"/>
      <c r="T8" s="51"/>
      <c r="U8" s="51"/>
      <c r="V8" s="51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40"/>
      <c r="DB8" s="41"/>
      <c r="DC8" s="41"/>
      <c r="DD8" s="41"/>
      <c r="DE8" s="41"/>
      <c r="DF8" s="30"/>
    </row>
    <row r="9" spans="1:110" s="4" customFormat="1" ht="18" customHeight="1">
      <c r="A9" s="44"/>
      <c r="B9" s="59" t="s">
        <v>106</v>
      </c>
      <c r="C9" s="34"/>
      <c r="D9" s="34"/>
      <c r="E9" s="34"/>
      <c r="F9" s="35"/>
      <c r="G9" s="35"/>
      <c r="H9" s="35"/>
      <c r="I9" s="42"/>
      <c r="J9" s="37"/>
      <c r="K9" s="45"/>
      <c r="L9" s="45"/>
      <c r="M9" s="45"/>
      <c r="N9" s="45"/>
      <c r="O9" s="45"/>
      <c r="P9" s="40"/>
      <c r="Q9" s="40"/>
      <c r="R9" s="40"/>
      <c r="S9" s="40"/>
      <c r="T9" s="51"/>
      <c r="U9" s="51"/>
      <c r="V9" s="51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40"/>
      <c r="DB9" s="41"/>
      <c r="DC9" s="41"/>
      <c r="DD9" s="41"/>
      <c r="DE9" s="41"/>
      <c r="DF9" s="30"/>
    </row>
    <row r="10" spans="1:110" s="4" customFormat="1" ht="12.75">
      <c r="A10" s="44"/>
      <c r="B10" s="74" t="s">
        <v>107</v>
      </c>
      <c r="C10" s="34"/>
      <c r="D10" s="34"/>
      <c r="E10" s="34"/>
      <c r="F10" s="46"/>
      <c r="G10" s="46"/>
      <c r="H10" s="46"/>
      <c r="I10" s="47"/>
      <c r="J10" s="46"/>
      <c r="K10" s="48"/>
      <c r="L10" s="48"/>
      <c r="M10" s="48"/>
      <c r="N10" s="40"/>
      <c r="O10" s="40"/>
      <c r="P10" s="40"/>
      <c r="Q10" s="40"/>
      <c r="R10" s="40"/>
      <c r="S10" s="4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1"/>
      <c r="DC10" s="41"/>
      <c r="DD10" s="41"/>
      <c r="DE10" s="41"/>
      <c r="DF10" s="30"/>
    </row>
    <row r="11" spans="1:110" s="4" customFormat="1" ht="13.5" thickBot="1">
      <c r="A11" s="44"/>
      <c r="B11" s="74"/>
      <c r="C11" s="34"/>
      <c r="D11" s="34"/>
      <c r="E11" s="34"/>
      <c r="F11" s="46"/>
      <c r="G11" s="46"/>
      <c r="H11" s="46"/>
      <c r="I11" s="47"/>
      <c r="J11" s="46"/>
      <c r="K11" s="48"/>
      <c r="L11" s="48"/>
      <c r="M11" s="48"/>
      <c r="N11" s="40"/>
      <c r="O11" s="40"/>
      <c r="P11" s="40"/>
      <c r="Q11" s="40"/>
      <c r="R11" s="40"/>
      <c r="S11" s="40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1"/>
      <c r="DC11" s="41"/>
      <c r="DD11" s="41"/>
      <c r="DE11" s="41"/>
      <c r="DF11" s="30"/>
    </row>
    <row r="12" spans="1:118" s="4" customFormat="1" ht="2.25" customHeight="1" hidden="1" thickBot="1">
      <c r="A12" s="39"/>
      <c r="B12" s="64"/>
      <c r="C12" s="34"/>
      <c r="D12" s="34"/>
      <c r="E12" s="34"/>
      <c r="F12" s="34"/>
      <c r="G12" s="34"/>
      <c r="H12" s="34"/>
      <c r="I12" s="49"/>
      <c r="J12" s="37"/>
      <c r="K12" s="41"/>
      <c r="L12" s="41"/>
      <c r="M12" s="41"/>
      <c r="N12" s="41"/>
      <c r="O12" s="41"/>
      <c r="P12" s="41"/>
      <c r="Q12" s="41"/>
      <c r="R12" s="41"/>
      <c r="S12" s="41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30"/>
      <c r="DJ12" s="31"/>
      <c r="DK12" s="31"/>
      <c r="DL12" s="31"/>
      <c r="DM12" s="31"/>
      <c r="DN12" s="31"/>
    </row>
    <row r="13" spans="1:118" ht="32.25" customHeight="1" thickBot="1" thickTop="1">
      <c r="A13" s="23" t="s">
        <v>99</v>
      </c>
      <c r="B13" s="65" t="s">
        <v>100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DJ13" s="3"/>
      <c r="DK13" s="3"/>
      <c r="DM13" s="3"/>
      <c r="DN13" s="3"/>
    </row>
    <row r="14" spans="1:117" ht="30" customHeight="1" thickBot="1" thickTop="1">
      <c r="A14" s="29">
        <f>'[1]PAY BILL'!$T$16</f>
        <v>230559</v>
      </c>
      <c r="B14" s="66" t="str">
        <f aca="true" t="shared" si="0" ref="B14:B23">IF(A14="","",CONCATENATE("",R14," rupees only"))</f>
        <v>Two Lakhs Thirty Thousand Five Hundred and Fifty nine rupees only</v>
      </c>
      <c r="C14" s="13">
        <f>INT(A14/100000)</f>
        <v>2</v>
      </c>
      <c r="D14" s="14">
        <f aca="true" t="shared" si="1" ref="D14:D61">INT(A14/1000-C14*100)</f>
        <v>30</v>
      </c>
      <c r="E14" s="14">
        <f aca="true" t="shared" si="2" ref="E14:E61">INT(A14/100-C14*1000-D14*10)</f>
        <v>5</v>
      </c>
      <c r="F14" s="14">
        <f aca="true" t="shared" si="3" ref="F14:F61">INT(A14-C14*100000-D14*1000-E14*100)</f>
        <v>59</v>
      </c>
      <c r="G14" s="14" t="str">
        <f>IF(C14=0,"",LOOKUP(C14,K1:DE1,K2:DE2))</f>
        <v>Two</v>
      </c>
      <c r="H14" s="14" t="str">
        <f>IF(D14=0,"",LOOKUP(D14,K1:DE1,K2:DE2))</f>
        <v>Thirty </v>
      </c>
      <c r="I14" s="14" t="str">
        <f>IF(E14=0,"",LOOKUP(E14,K1:DE1,K2:DE2))</f>
        <v>Five</v>
      </c>
      <c r="J14" s="14" t="str">
        <f>IF(F14=0,"",LOOKUP(F14,K1:DE1,K2:DE2))</f>
        <v>Fifty nine</v>
      </c>
      <c r="K14" s="14">
        <f>IF(AND(E14=0,F14=0),1,2)</f>
        <v>2</v>
      </c>
      <c r="L14" s="14">
        <f>IF(F14=0,3,4)</f>
        <v>4</v>
      </c>
      <c r="M14" s="14">
        <f>IF(OR(K14=1,L14=3),5,6)</f>
        <v>6</v>
      </c>
      <c r="N14" s="14" t="str">
        <f>IF(C14&gt;1,"Lakhs",IF(C14&gt;0,"Lakh",""))</f>
        <v>Lakhs</v>
      </c>
      <c r="O14" s="14" t="str">
        <f>IF(D14&gt;0,"Thousand","")</f>
        <v>Thousand</v>
      </c>
      <c r="P14" s="14" t="str">
        <f>IF(E14&gt;0,"Hundred","")</f>
        <v>Hundred</v>
      </c>
      <c r="Q14" s="15"/>
      <c r="R14" s="16" t="str">
        <f>IF(A14=0,"Zero",IF(A14&gt;0,TRIM(CONCATENATE(G14,"  ",N14,"  ",H14,"  ",O14,"  ",I14,"  ",P14," ",IF(AND(A14&gt;100,M14=6),"and",""),"  ",J14)),""))</f>
        <v>Two Lakhs Thirty Thousand Five Hundred and Fifty nine</v>
      </c>
      <c r="DG14" s="8"/>
      <c r="DI14" s="2"/>
      <c r="DJ14" s="2"/>
      <c r="DM14" s="2"/>
    </row>
    <row r="15" spans="1:117" ht="30" customHeight="1" thickBot="1" thickTop="1">
      <c r="A15" s="69">
        <f>A14+1</f>
        <v>230560</v>
      </c>
      <c r="B15" s="67" t="str">
        <f t="shared" si="0"/>
        <v>Two Lakhs Thirty Thousand Five Hundred and sixty rupees only</v>
      </c>
      <c r="C15" s="13">
        <f aca="true" t="shared" si="4" ref="C15:C61">INT(A15/100000)</f>
        <v>2</v>
      </c>
      <c r="D15" s="14">
        <f t="shared" si="1"/>
        <v>30</v>
      </c>
      <c r="E15" s="14">
        <f t="shared" si="2"/>
        <v>5</v>
      </c>
      <c r="F15" s="14">
        <f t="shared" si="3"/>
        <v>60</v>
      </c>
      <c r="G15" s="14" t="str">
        <f>IF(C15=0,"",LOOKUP(C15,K1:DE1,K2:DE2))</f>
        <v>Two</v>
      </c>
      <c r="H15" s="14" t="str">
        <f>IF(D15=0,"",LOOKUP(D15,K1:DE1,K2:DE2))</f>
        <v>Thirty </v>
      </c>
      <c r="I15" s="14" t="str">
        <f>IF(E15=0,"",LOOKUP(E15,K1:DE1,K2:DE2))</f>
        <v>Five</v>
      </c>
      <c r="J15" s="14" t="str">
        <f>IF(F15=0,"",LOOKUP(F15,K1:DE1,K2:DE2))</f>
        <v>sixty</v>
      </c>
      <c r="K15" s="14">
        <f aca="true" t="shared" si="5" ref="K15:K61">IF(AND(E15=0,F15=0),1,2)</f>
        <v>2</v>
      </c>
      <c r="L15" s="14">
        <f aca="true" t="shared" si="6" ref="L15:L61">IF(F15=0,3,4)</f>
        <v>4</v>
      </c>
      <c r="M15" s="14">
        <f aca="true" t="shared" si="7" ref="M15:M61">IF(OR(K15=1,L15=3),5,6)</f>
        <v>6</v>
      </c>
      <c r="N15" s="14" t="str">
        <f aca="true" t="shared" si="8" ref="N15:N61">IF(C15&gt;1,"Lakhs",IF(C15&gt;0,"Lakh",""))</f>
        <v>Lakhs</v>
      </c>
      <c r="O15" s="14" t="str">
        <f aca="true" t="shared" si="9" ref="O15:O61">IF(D15&gt;0,"Thousand","")</f>
        <v>Thousand</v>
      </c>
      <c r="P15" s="14" t="str">
        <f aca="true" t="shared" si="10" ref="P15:P61">IF(E15&gt;0,"Hundred","")</f>
        <v>Hundred</v>
      </c>
      <c r="Q15" s="15"/>
      <c r="R15" s="16" t="str">
        <f>IF(A15=0,"Zero",IF(A15&gt;0,TRIM(CONCATENATE(G15,"  ",N15,"  ",H15,"  ",O15,"  ",I15,"  ",P15," ",IF(AND(A15&gt;100,M15=6),"and",""),"  ",J15)),""))</f>
        <v>Two Lakhs Thirty Thousand Five Hundred and sixty</v>
      </c>
      <c r="DI15" s="6"/>
      <c r="DJ15" s="2"/>
      <c r="DM15" s="2"/>
    </row>
    <row r="16" spans="1:117" ht="30" customHeight="1" thickBot="1" thickTop="1">
      <c r="A16" s="29">
        <f>'[1]PAY BILL'!$M$16</f>
        <v>8200</v>
      </c>
      <c r="B16" s="66" t="str">
        <f t="shared" si="0"/>
        <v>Eight Thousand Two Hundred rupees only</v>
      </c>
      <c r="C16" s="13">
        <f t="shared" si="4"/>
        <v>0</v>
      </c>
      <c r="D16" s="14">
        <f t="shared" si="1"/>
        <v>8</v>
      </c>
      <c r="E16" s="14">
        <f t="shared" si="2"/>
        <v>2</v>
      </c>
      <c r="F16" s="14">
        <f t="shared" si="3"/>
        <v>0</v>
      </c>
      <c r="G16" s="14">
        <f>IF(C16=0,"",LOOKUP(C16,K1:DE1,K2:DE2))</f>
      </c>
      <c r="H16" s="14" t="str">
        <f>IF(D16=0,"",LOOKUP(D16,K1:DE1,K2:DE2))</f>
        <v>Eight</v>
      </c>
      <c r="I16" s="14" t="str">
        <f>IF(E16=0,"",LOOKUP(E16,K1:DE1,K2:DE2))</f>
        <v>Two</v>
      </c>
      <c r="J16" s="14">
        <f>IF(F16=0,"",LOOKUP(F16,K1:DE1,K2:DE2))</f>
      </c>
      <c r="K16" s="14">
        <f t="shared" si="5"/>
        <v>2</v>
      </c>
      <c r="L16" s="14">
        <f t="shared" si="6"/>
        <v>3</v>
      </c>
      <c r="M16" s="14">
        <f t="shared" si="7"/>
        <v>5</v>
      </c>
      <c r="N16" s="14">
        <f t="shared" si="8"/>
      </c>
      <c r="O16" s="14" t="str">
        <f t="shared" si="9"/>
        <v>Thousand</v>
      </c>
      <c r="P16" s="14" t="str">
        <f t="shared" si="10"/>
        <v>Hundred</v>
      </c>
      <c r="Q16" s="15"/>
      <c r="R16" s="16" t="str">
        <f>IF(A16=0,"Zero",IF(A16&gt;0,TRIM(CONCATENATE(G16,"  ",N16,"  ",H16,"  ",O16,"  ",I16,"  ",P16,"",IF(AND(A16&gt;100,M16=6)," and",""),"  ",J16)),""))</f>
        <v>Eight Thousand Two Hundred</v>
      </c>
      <c r="DI16" s="9"/>
      <c r="DJ16" s="2"/>
      <c r="DK16" s="1"/>
      <c r="DM16" s="2"/>
    </row>
    <row r="17" spans="1:117" ht="30" customHeight="1" thickBot="1" thickTop="1">
      <c r="A17" s="69">
        <f>'[1]PAY BILL'!$N$16</f>
        <v>5150</v>
      </c>
      <c r="B17" s="68" t="str">
        <f t="shared" si="0"/>
        <v>Five Thousand One Hundred and Fifty rupees only</v>
      </c>
      <c r="C17" s="13">
        <f t="shared" si="4"/>
        <v>0</v>
      </c>
      <c r="D17" s="14">
        <f t="shared" si="1"/>
        <v>5</v>
      </c>
      <c r="E17" s="14">
        <f t="shared" si="2"/>
        <v>1</v>
      </c>
      <c r="F17" s="14">
        <f t="shared" si="3"/>
        <v>50</v>
      </c>
      <c r="G17" s="14">
        <f>IF(C17=0,"",LOOKUP(C17,K1:DE1,K2:DE2))</f>
      </c>
      <c r="H17" s="14" t="str">
        <f>IF(D17=0,"",LOOKUP(D17,K1:DE1,K2:DE2))</f>
        <v>Five</v>
      </c>
      <c r="I17" s="14" t="str">
        <f>IF(E17=0,"",LOOKUP(E17,K1:DE1,K2:DE2))</f>
        <v>One</v>
      </c>
      <c r="J17" s="14" t="str">
        <f>IF(F17=0,"",LOOKUP(F17,K1:DE1,K2:DE2))</f>
        <v>Fifty</v>
      </c>
      <c r="K17" s="14">
        <f t="shared" si="5"/>
        <v>2</v>
      </c>
      <c r="L17" s="14">
        <f t="shared" si="6"/>
        <v>4</v>
      </c>
      <c r="M17" s="14">
        <f t="shared" si="7"/>
        <v>6</v>
      </c>
      <c r="N17" s="14">
        <f t="shared" si="8"/>
      </c>
      <c r="O17" s="14" t="str">
        <f t="shared" si="9"/>
        <v>Thousand</v>
      </c>
      <c r="P17" s="14" t="str">
        <f t="shared" si="10"/>
        <v>Hundred</v>
      </c>
      <c r="Q17" s="15"/>
      <c r="R17" s="16" t="str">
        <f aca="true" t="shared" si="11" ref="R17:R38">IF(A17=0,"Zero",IF(A17&gt;0,TRIM(CONCATENATE(G17,"  ",N17,"  ",H17,"  ",O17,"  ",I17,"  ",P17,IF(AND(A17&gt;100,M17=6)," and",""),"  ",J17)),""))</f>
        <v>Five Thousand One Hundred and Fifty</v>
      </c>
      <c r="DI17" s="1"/>
      <c r="DM17" s="2"/>
    </row>
    <row r="18" spans="1:117" ht="30" customHeight="1" thickBot="1" thickTop="1">
      <c r="A18" s="29">
        <f>'[1]PAY BILL'!$O$16</f>
        <v>795</v>
      </c>
      <c r="B18" s="66" t="str">
        <f t="shared" si="0"/>
        <v>Seven Hundred and Ninety five rupees only</v>
      </c>
      <c r="C18" s="13">
        <f t="shared" si="4"/>
        <v>0</v>
      </c>
      <c r="D18" s="14">
        <f t="shared" si="1"/>
        <v>0</v>
      </c>
      <c r="E18" s="14">
        <f t="shared" si="2"/>
        <v>7</v>
      </c>
      <c r="F18" s="14">
        <f t="shared" si="3"/>
        <v>95</v>
      </c>
      <c r="G18" s="14">
        <f>IF(C18=0,"",LOOKUP(C18,K1:DE1,K2:DE2))</f>
      </c>
      <c r="H18" s="14">
        <f>IF(D18=0,"",LOOKUP(D18,K1:DE1,K2:DE2))</f>
      </c>
      <c r="I18" s="14" t="str">
        <f>IF(E18=0,"",LOOKUP(E18,K1:DE1,K2:DE2))</f>
        <v>Seven</v>
      </c>
      <c r="J18" s="14" t="str">
        <f>IF(F18=0,"",LOOKUP(F18,K1:DE1,K2:DE2))</f>
        <v>Ninety five</v>
      </c>
      <c r="K18" s="14">
        <f t="shared" si="5"/>
        <v>2</v>
      </c>
      <c r="L18" s="14">
        <f t="shared" si="6"/>
        <v>4</v>
      </c>
      <c r="M18" s="14">
        <f t="shared" si="7"/>
        <v>6</v>
      </c>
      <c r="N18" s="14">
        <f t="shared" si="8"/>
      </c>
      <c r="O18" s="14">
        <f t="shared" si="9"/>
      </c>
      <c r="P18" s="14" t="str">
        <f t="shared" si="10"/>
        <v>Hundred</v>
      </c>
      <c r="Q18" s="15"/>
      <c r="R18" s="16" t="str">
        <f t="shared" si="11"/>
        <v>Seven Hundred and Ninety five</v>
      </c>
      <c r="DJ18" s="2"/>
      <c r="DM18" s="2"/>
    </row>
    <row r="19" spans="1:111" ht="30" customHeight="1" thickBot="1" thickTop="1">
      <c r="A19" s="69">
        <f>'[1]PAY BILL'!$P$16</f>
        <v>2016</v>
      </c>
      <c r="B19" s="67" t="str">
        <f t="shared" si="0"/>
        <v>Two Thousand and Sixteen rupees only</v>
      </c>
      <c r="C19" s="13">
        <f t="shared" si="4"/>
        <v>0</v>
      </c>
      <c r="D19" s="14">
        <f t="shared" si="1"/>
        <v>2</v>
      </c>
      <c r="E19" s="14">
        <f t="shared" si="2"/>
        <v>0</v>
      </c>
      <c r="F19" s="14">
        <f t="shared" si="3"/>
        <v>16</v>
      </c>
      <c r="G19" s="14">
        <f>IF(C19=0,"",LOOKUP(C19,K1:DE1,K2:DE2))</f>
      </c>
      <c r="H19" s="14" t="str">
        <f>IF(D19=0,"",LOOKUP(D19,K1:DE1,K2:DE2))</f>
        <v>Two</v>
      </c>
      <c r="I19" s="14">
        <f>IF(E19=0,"",LOOKUP(E19,K1:DE1,K2:DE2))</f>
      </c>
      <c r="J19" s="14" t="str">
        <f>IF(F19=0,"",LOOKUP(F19,K1:DE1,K2:DE2))</f>
        <v>Sixteen</v>
      </c>
      <c r="K19" s="14">
        <f t="shared" si="5"/>
        <v>2</v>
      </c>
      <c r="L19" s="14">
        <f t="shared" si="6"/>
        <v>4</v>
      </c>
      <c r="M19" s="14">
        <f t="shared" si="7"/>
        <v>6</v>
      </c>
      <c r="N19" s="14">
        <f t="shared" si="8"/>
      </c>
      <c r="O19" s="14" t="str">
        <f t="shared" si="9"/>
        <v>Thousand</v>
      </c>
      <c r="P19" s="14">
        <f t="shared" si="10"/>
      </c>
      <c r="Q19" s="15"/>
      <c r="R19" s="16" t="str">
        <f t="shared" si="11"/>
        <v>Two Thousand and Sixteen</v>
      </c>
      <c r="DG19" s="8"/>
    </row>
    <row r="20" spans="1:115" ht="30" customHeight="1" thickBot="1" thickTop="1">
      <c r="A20" s="70">
        <f>'[6]PAY BILL'!$T$24</f>
        <v>397068</v>
      </c>
      <c r="B20" s="66" t="str">
        <f t="shared" si="0"/>
        <v>Three Lakhs Ninety seven Thousand and Sixty eight rupees only</v>
      </c>
      <c r="C20" s="13">
        <f t="shared" si="4"/>
        <v>3</v>
      </c>
      <c r="D20" s="14">
        <f t="shared" si="1"/>
        <v>97</v>
      </c>
      <c r="E20" s="14">
        <f t="shared" si="2"/>
        <v>0</v>
      </c>
      <c r="F20" s="14">
        <f t="shared" si="3"/>
        <v>68</v>
      </c>
      <c r="G20" s="14" t="str">
        <f>IF(C20=0,"",LOOKUP(C20,K1:DE1,K2:DE2))</f>
        <v>Three</v>
      </c>
      <c r="H20" s="14" t="str">
        <f>IF(D20=0,"",LOOKUP(D20,K1:DE1,K2:DE2))</f>
        <v>Ninety seven</v>
      </c>
      <c r="I20" s="14">
        <f>IF(E20=0,"",LOOKUP(E20,K1:DE1,K2:DE2))</f>
      </c>
      <c r="J20" s="14" t="str">
        <f>IF(F20=0,"",LOOKUP(F20,K$1:DE$1,K$2:DE$2))</f>
        <v>Sixty eight</v>
      </c>
      <c r="K20" s="14">
        <f t="shared" si="5"/>
        <v>2</v>
      </c>
      <c r="L20" s="14">
        <f t="shared" si="6"/>
        <v>4</v>
      </c>
      <c r="M20" s="14">
        <f t="shared" si="7"/>
        <v>6</v>
      </c>
      <c r="N20" s="14" t="str">
        <f t="shared" si="8"/>
        <v>Lakhs</v>
      </c>
      <c r="O20" s="14" t="str">
        <f t="shared" si="9"/>
        <v>Thousand</v>
      </c>
      <c r="P20" s="14">
        <f t="shared" si="10"/>
      </c>
      <c r="Q20" s="15"/>
      <c r="R20" s="16" t="str">
        <f t="shared" si="11"/>
        <v>Three Lakhs Ninety seven Thousand and Sixty eight</v>
      </c>
      <c r="DJ20" s="73"/>
      <c r="DK20" s="73"/>
    </row>
    <row r="21" spans="1:18" ht="30" customHeight="1" thickBot="1" thickTop="1">
      <c r="A21" s="71">
        <f>A20+1</f>
        <v>397069</v>
      </c>
      <c r="B21" s="68" t="str">
        <f t="shared" si="0"/>
        <v>Three Lakhs Ninety seven Thousand and Sixty nine rupees only</v>
      </c>
      <c r="C21" s="13">
        <f t="shared" si="4"/>
        <v>3</v>
      </c>
      <c r="D21" s="14">
        <f t="shared" si="1"/>
        <v>97</v>
      </c>
      <c r="E21" s="14">
        <f t="shared" si="2"/>
        <v>0</v>
      </c>
      <c r="F21" s="14">
        <f t="shared" si="3"/>
        <v>69</v>
      </c>
      <c r="G21" s="14" t="str">
        <f>IF(C21=0,"",LOOKUP(C21,K$1:DE$2,K$2:DE$2))</f>
        <v>Three</v>
      </c>
      <c r="H21" s="14" t="str">
        <f>IF(D21=0,"",LOOKUP(D21,K$1:DE$1,K$2:DE$2))</f>
        <v>Ninety seven</v>
      </c>
      <c r="I21" s="14">
        <f>IF(E21=0,"",LOOKUP(E21,K$1:DE$1,K$2:DE$2))</f>
      </c>
      <c r="J21" s="14" t="str">
        <f aca="true" t="shared" si="12" ref="J21:J61">IF(F21=0,"",LOOKUP(F21,K$1:DE$1,K$2:DE$2))</f>
        <v>Sixty nine</v>
      </c>
      <c r="K21" s="14">
        <f t="shared" si="5"/>
        <v>2</v>
      </c>
      <c r="L21" s="14">
        <f t="shared" si="6"/>
        <v>4</v>
      </c>
      <c r="M21" s="14">
        <f t="shared" si="7"/>
        <v>6</v>
      </c>
      <c r="N21" s="14" t="str">
        <f t="shared" si="8"/>
        <v>Lakhs</v>
      </c>
      <c r="O21" s="14" t="str">
        <f t="shared" si="9"/>
        <v>Thousand</v>
      </c>
      <c r="P21" s="14">
        <f t="shared" si="10"/>
      </c>
      <c r="Q21" s="15"/>
      <c r="R21" s="16" t="str">
        <f t="shared" si="11"/>
        <v>Three Lakhs Ninety seven Thousand and Sixty nine</v>
      </c>
    </row>
    <row r="22" spans="1:18" ht="30" customHeight="1" thickBot="1" thickTop="1">
      <c r="A22" s="72">
        <f>'[4]GPF'!$H$19</f>
        <v>21800</v>
      </c>
      <c r="B22" s="66" t="str">
        <f t="shared" si="0"/>
        <v>Twenty one Thousand Eight Hundred rupees only</v>
      </c>
      <c r="C22" s="13">
        <f t="shared" si="4"/>
        <v>0</v>
      </c>
      <c r="D22" s="14">
        <f t="shared" si="1"/>
        <v>21</v>
      </c>
      <c r="E22" s="14">
        <f t="shared" si="2"/>
        <v>8</v>
      </c>
      <c r="F22" s="14">
        <f t="shared" si="3"/>
        <v>0</v>
      </c>
      <c r="G22" s="14">
        <f aca="true" t="shared" si="13" ref="G22:G61">IF(C22=0,"",LOOKUP(C22,K$1:DE$2,K$2:DE$2))</f>
      </c>
      <c r="H22" s="14" t="str">
        <f aca="true" t="shared" si="14" ref="H22:H61">IF(D22=0,"",LOOKUP(D22,K$1:DE$1,K$2:DE$2))</f>
        <v>Twenty one</v>
      </c>
      <c r="I22" s="14" t="str">
        <f aca="true" t="shared" si="15" ref="I22:I61">IF(E22=0,"",LOOKUP(E22,K$1:DE$1,K$2:DE$2))</f>
        <v>Eight</v>
      </c>
      <c r="J22" s="14">
        <f t="shared" si="12"/>
      </c>
      <c r="K22" s="14">
        <f t="shared" si="5"/>
        <v>2</v>
      </c>
      <c r="L22" s="14">
        <f t="shared" si="6"/>
        <v>3</v>
      </c>
      <c r="M22" s="14">
        <f t="shared" si="7"/>
        <v>5</v>
      </c>
      <c r="N22" s="14">
        <f t="shared" si="8"/>
      </c>
      <c r="O22" s="14" t="str">
        <f t="shared" si="9"/>
        <v>Thousand</v>
      </c>
      <c r="P22" s="14" t="str">
        <f t="shared" si="10"/>
        <v>Hundred</v>
      </c>
      <c r="Q22" s="15"/>
      <c r="R22" s="16" t="str">
        <f t="shared" si="11"/>
        <v>Twenty one Thousand Eight Hundred</v>
      </c>
    </row>
    <row r="23" spans="1:18" ht="30" customHeight="1" thickBot="1" thickTop="1">
      <c r="A23" s="72">
        <f>'[3]APGLI'!$F$14</f>
        <v>2600</v>
      </c>
      <c r="B23" s="66" t="str">
        <f t="shared" si="0"/>
        <v>Two Thousand Six Hundred rupees only</v>
      </c>
      <c r="C23" s="13">
        <f t="shared" si="4"/>
        <v>0</v>
      </c>
      <c r="D23" s="14">
        <f t="shared" si="1"/>
        <v>2</v>
      </c>
      <c r="E23" s="14">
        <f t="shared" si="2"/>
        <v>6</v>
      </c>
      <c r="F23" s="14">
        <f t="shared" si="3"/>
        <v>0</v>
      </c>
      <c r="G23" s="14">
        <f t="shared" si="13"/>
      </c>
      <c r="H23" s="14" t="str">
        <f t="shared" si="14"/>
        <v>Two</v>
      </c>
      <c r="I23" s="14" t="str">
        <f t="shared" si="15"/>
        <v>Six</v>
      </c>
      <c r="J23" s="14">
        <f t="shared" si="12"/>
      </c>
      <c r="K23" s="14">
        <f t="shared" si="5"/>
        <v>2</v>
      </c>
      <c r="L23" s="14">
        <f t="shared" si="6"/>
        <v>3</v>
      </c>
      <c r="M23" s="14">
        <f t="shared" si="7"/>
        <v>5</v>
      </c>
      <c r="N23" s="14">
        <f t="shared" si="8"/>
      </c>
      <c r="O23" s="14" t="str">
        <f t="shared" si="9"/>
        <v>Thousand</v>
      </c>
      <c r="P23" s="14" t="str">
        <f t="shared" si="10"/>
        <v>Hundred</v>
      </c>
      <c r="Q23" s="15"/>
      <c r="R23" s="16" t="str">
        <f t="shared" si="11"/>
        <v>Two Thousand Six Hundred</v>
      </c>
    </row>
    <row r="24" spans="1:18" ht="30" customHeight="1" thickBot="1" thickTop="1">
      <c r="A24" s="71">
        <f>'[3]GIS'!$G$22</f>
        <v>885</v>
      </c>
      <c r="B24" s="68" t="str">
        <f>IF(A24="","",CONCATENATE("",R24," rupees only"))</f>
        <v>Eight Hundred and Eighty five rupees only</v>
      </c>
      <c r="C24" s="13">
        <f t="shared" si="4"/>
        <v>0</v>
      </c>
      <c r="D24" s="14">
        <f t="shared" si="1"/>
        <v>0</v>
      </c>
      <c r="E24" s="14">
        <f t="shared" si="2"/>
        <v>8</v>
      </c>
      <c r="F24" s="14">
        <f t="shared" si="3"/>
        <v>85</v>
      </c>
      <c r="G24" s="14">
        <f t="shared" si="13"/>
      </c>
      <c r="H24" s="14">
        <f t="shared" si="14"/>
      </c>
      <c r="I24" s="14" t="str">
        <f t="shared" si="15"/>
        <v>Eight</v>
      </c>
      <c r="J24" s="14" t="str">
        <f t="shared" si="12"/>
        <v>Eighty five</v>
      </c>
      <c r="K24" s="14">
        <f t="shared" si="5"/>
        <v>2</v>
      </c>
      <c r="L24" s="14">
        <f t="shared" si="6"/>
        <v>4</v>
      </c>
      <c r="M24" s="14">
        <f t="shared" si="7"/>
        <v>6</v>
      </c>
      <c r="N24" s="14">
        <f t="shared" si="8"/>
      </c>
      <c r="O24" s="14">
        <f t="shared" si="9"/>
      </c>
      <c r="P24" s="14" t="str">
        <f t="shared" si="10"/>
        <v>Hundred</v>
      </c>
      <c r="Q24" s="15"/>
      <c r="R24" s="16" t="str">
        <f t="shared" si="11"/>
        <v>Eight Hundred and Eighty five</v>
      </c>
    </row>
    <row r="25" spans="1:18" ht="30" customHeight="1" thickBot="1" thickTop="1">
      <c r="A25" s="29">
        <f>'[3]P.TAX'!$G$22</f>
        <v>2800</v>
      </c>
      <c r="B25" s="66" t="str">
        <f>IF(A25="","",CONCATENATE("",R25," rupees only"))</f>
        <v>Two Thousand Eight Hundred rupees only</v>
      </c>
      <c r="C25" s="13">
        <f t="shared" si="4"/>
        <v>0</v>
      </c>
      <c r="D25" s="14">
        <f t="shared" si="1"/>
        <v>2</v>
      </c>
      <c r="E25" s="14">
        <f t="shared" si="2"/>
        <v>8</v>
      </c>
      <c r="F25" s="14">
        <f t="shared" si="3"/>
        <v>0</v>
      </c>
      <c r="G25" s="14">
        <f t="shared" si="13"/>
      </c>
      <c r="H25" s="14" t="str">
        <f t="shared" si="14"/>
        <v>Two</v>
      </c>
      <c r="I25" s="14" t="str">
        <f t="shared" si="15"/>
        <v>Eight</v>
      </c>
      <c r="J25" s="14">
        <f t="shared" si="12"/>
      </c>
      <c r="K25" s="14">
        <f t="shared" si="5"/>
        <v>2</v>
      </c>
      <c r="L25" s="14">
        <f t="shared" si="6"/>
        <v>3</v>
      </c>
      <c r="M25" s="14">
        <f t="shared" si="7"/>
        <v>5</v>
      </c>
      <c r="N25" s="14">
        <f t="shared" si="8"/>
      </c>
      <c r="O25" s="14" t="str">
        <f t="shared" si="9"/>
        <v>Thousand</v>
      </c>
      <c r="P25" s="14" t="str">
        <f t="shared" si="10"/>
        <v>Hundred</v>
      </c>
      <c r="Q25" s="15"/>
      <c r="R25" s="16" t="str">
        <f t="shared" si="11"/>
        <v>Two Thousand Eight Hundred</v>
      </c>
    </row>
    <row r="26" spans="1:18" ht="30" customHeight="1" thickBot="1" thickTop="1">
      <c r="A26" s="69">
        <f>'[5]PAY BILL'!$Q$6</f>
        <v>18327</v>
      </c>
      <c r="B26" s="67" t="str">
        <f>IF(A26="","",CONCATENATE("",R26," rupees only"))</f>
        <v>Eighteen Thousand Three Hundred and Twenty seven rupees only</v>
      </c>
      <c r="C26" s="13">
        <f t="shared" si="4"/>
        <v>0</v>
      </c>
      <c r="D26" s="14">
        <f t="shared" si="1"/>
        <v>18</v>
      </c>
      <c r="E26" s="14">
        <f t="shared" si="2"/>
        <v>3</v>
      </c>
      <c r="F26" s="14">
        <f t="shared" si="3"/>
        <v>27</v>
      </c>
      <c r="G26" s="14">
        <f t="shared" si="13"/>
      </c>
      <c r="H26" s="14" t="str">
        <f t="shared" si="14"/>
        <v>Eighteen</v>
      </c>
      <c r="I26" s="14" t="str">
        <f t="shared" si="15"/>
        <v>Three</v>
      </c>
      <c r="J26" s="14" t="str">
        <f t="shared" si="12"/>
        <v>Twenty seven</v>
      </c>
      <c r="K26" s="14">
        <f t="shared" si="5"/>
        <v>2</v>
      </c>
      <c r="L26" s="14">
        <f t="shared" si="6"/>
        <v>4</v>
      </c>
      <c r="M26" s="14">
        <f t="shared" si="7"/>
        <v>6</v>
      </c>
      <c r="N26" s="14">
        <f t="shared" si="8"/>
      </c>
      <c r="O26" s="14" t="str">
        <f t="shared" si="9"/>
        <v>Thousand</v>
      </c>
      <c r="P26" s="14" t="str">
        <f t="shared" si="10"/>
        <v>Hundred</v>
      </c>
      <c r="Q26" s="15"/>
      <c r="R26" s="16" t="str">
        <f t="shared" si="11"/>
        <v>Eighteen Thousand Three Hundred and Twenty seven</v>
      </c>
    </row>
    <row r="27" spans="1:18" ht="30" customHeight="1" thickBot="1" thickTop="1">
      <c r="A27" s="29">
        <f>A26+1</f>
        <v>18328</v>
      </c>
      <c r="B27" s="66" t="str">
        <f>IF(A27="","",CONCATENATE("",R27," rupees only"))</f>
        <v>Eighteen Thousand Three Hundred and Twenty eight rupees only</v>
      </c>
      <c r="C27" s="13">
        <f t="shared" si="4"/>
        <v>0</v>
      </c>
      <c r="D27" s="14">
        <f t="shared" si="1"/>
        <v>18</v>
      </c>
      <c r="E27" s="14">
        <f t="shared" si="2"/>
        <v>3</v>
      </c>
      <c r="F27" s="14">
        <f t="shared" si="3"/>
        <v>28</v>
      </c>
      <c r="G27" s="14">
        <f t="shared" si="13"/>
      </c>
      <c r="H27" s="14" t="str">
        <f t="shared" si="14"/>
        <v>Eighteen</v>
      </c>
      <c r="I27" s="14" t="str">
        <f t="shared" si="15"/>
        <v>Three</v>
      </c>
      <c r="J27" s="14" t="str">
        <f t="shared" si="12"/>
        <v>Twenty eight</v>
      </c>
      <c r="K27" s="14">
        <f t="shared" si="5"/>
        <v>2</v>
      </c>
      <c r="L27" s="14">
        <f t="shared" si="6"/>
        <v>4</v>
      </c>
      <c r="M27" s="14">
        <f t="shared" si="7"/>
        <v>6</v>
      </c>
      <c r="N27" s="14">
        <f t="shared" si="8"/>
      </c>
      <c r="O27" s="14" t="str">
        <f t="shared" si="9"/>
        <v>Thousand</v>
      </c>
      <c r="P27" s="14" t="str">
        <f t="shared" si="10"/>
        <v>Hundred</v>
      </c>
      <c r="Q27" s="15"/>
      <c r="R27" s="16" t="str">
        <f t="shared" si="11"/>
        <v>Eighteen Thousand Three Hundred and Twenty eight</v>
      </c>
    </row>
    <row r="28" spans="1:18" ht="30" customHeight="1" thickBot="1" thickTop="1">
      <c r="A28" s="29">
        <f>'[3]PAY BILL'!$R$24</f>
        <v>0</v>
      </c>
      <c r="B28" s="66" t="str">
        <f>IF(A28="","",CONCATENATE("",R28," rupees only"))</f>
        <v>Zero rupees only</v>
      </c>
      <c r="C28" s="13">
        <f t="shared" si="4"/>
        <v>0</v>
      </c>
      <c r="D28" s="14">
        <f t="shared" si="1"/>
        <v>0</v>
      </c>
      <c r="E28" s="14">
        <f t="shared" si="2"/>
        <v>0</v>
      </c>
      <c r="F28" s="14">
        <f t="shared" si="3"/>
        <v>0</v>
      </c>
      <c r="G28" s="14">
        <f t="shared" si="13"/>
      </c>
      <c r="H28" s="14">
        <f t="shared" si="14"/>
      </c>
      <c r="I28" s="14">
        <f t="shared" si="15"/>
      </c>
      <c r="J28" s="14">
        <f t="shared" si="12"/>
      </c>
      <c r="K28" s="14">
        <f t="shared" si="5"/>
        <v>1</v>
      </c>
      <c r="L28" s="14">
        <f t="shared" si="6"/>
        <v>3</v>
      </c>
      <c r="M28" s="14">
        <f t="shared" si="7"/>
        <v>5</v>
      </c>
      <c r="N28" s="14">
        <f t="shared" si="8"/>
      </c>
      <c r="O28" s="14">
        <f t="shared" si="9"/>
      </c>
      <c r="P28" s="14">
        <f t="shared" si="10"/>
      </c>
      <c r="Q28" s="15"/>
      <c r="R28" s="16" t="str">
        <f t="shared" si="11"/>
        <v>Zero</v>
      </c>
    </row>
    <row r="29" spans="1:18" ht="30" customHeight="1" thickBot="1" thickTop="1">
      <c r="A29" s="71">
        <f>'[3]PAY BILL'!$S$24</f>
        <v>0</v>
      </c>
      <c r="B29" s="68" t="str">
        <f aca="true" t="shared" si="16" ref="B29:B60">IF(A29="","",CONCATENATE("(",R29," rupees only)"))</f>
        <v>(Zero rupees only)</v>
      </c>
      <c r="C29" s="13">
        <f t="shared" si="4"/>
        <v>0</v>
      </c>
      <c r="D29" s="14">
        <f t="shared" si="1"/>
        <v>0</v>
      </c>
      <c r="E29" s="14">
        <f t="shared" si="2"/>
        <v>0</v>
      </c>
      <c r="F29" s="14">
        <f t="shared" si="3"/>
        <v>0</v>
      </c>
      <c r="G29" s="14">
        <f t="shared" si="13"/>
      </c>
      <c r="H29" s="14">
        <f t="shared" si="14"/>
      </c>
      <c r="I29" s="14">
        <f t="shared" si="15"/>
      </c>
      <c r="J29" s="14">
        <f t="shared" si="12"/>
      </c>
      <c r="K29" s="14">
        <f t="shared" si="5"/>
        <v>1</v>
      </c>
      <c r="L29" s="14">
        <f t="shared" si="6"/>
        <v>3</v>
      </c>
      <c r="M29" s="14">
        <f t="shared" si="7"/>
        <v>5</v>
      </c>
      <c r="N29" s="14">
        <f t="shared" si="8"/>
      </c>
      <c r="O29" s="14">
        <f t="shared" si="9"/>
      </c>
      <c r="P29" s="14">
        <f t="shared" si="10"/>
      </c>
      <c r="Q29" s="15"/>
      <c r="R29" s="16" t="str">
        <f t="shared" si="11"/>
        <v>Zero</v>
      </c>
    </row>
    <row r="30" spans="1:18" ht="30" customHeight="1" thickBot="1" thickTop="1">
      <c r="A30" s="25">
        <v>325</v>
      </c>
      <c r="B30" s="66" t="str">
        <f t="shared" si="16"/>
        <v>(Three Hundred and Twenty five rupees only)</v>
      </c>
      <c r="C30" s="13">
        <f t="shared" si="4"/>
        <v>0</v>
      </c>
      <c r="D30" s="14">
        <f t="shared" si="1"/>
        <v>0</v>
      </c>
      <c r="E30" s="14">
        <f t="shared" si="2"/>
        <v>3</v>
      </c>
      <c r="F30" s="14">
        <f t="shared" si="3"/>
        <v>25</v>
      </c>
      <c r="G30" s="14">
        <f t="shared" si="13"/>
      </c>
      <c r="H30" s="14">
        <f t="shared" si="14"/>
      </c>
      <c r="I30" s="14" t="str">
        <f t="shared" si="15"/>
        <v>Three</v>
      </c>
      <c r="J30" s="14" t="str">
        <f t="shared" si="12"/>
        <v>Twenty five</v>
      </c>
      <c r="K30" s="14">
        <f t="shared" si="5"/>
        <v>2</v>
      </c>
      <c r="L30" s="14">
        <f t="shared" si="6"/>
        <v>4</v>
      </c>
      <c r="M30" s="14">
        <f t="shared" si="7"/>
        <v>6</v>
      </c>
      <c r="N30" s="14">
        <f t="shared" si="8"/>
      </c>
      <c r="O30" s="14">
        <f t="shared" si="9"/>
      </c>
      <c r="P30" s="14" t="str">
        <f t="shared" si="10"/>
        <v>Hundred</v>
      </c>
      <c r="Q30" s="15"/>
      <c r="R30" s="16" t="str">
        <f t="shared" si="11"/>
        <v>Three Hundred and Twenty five</v>
      </c>
    </row>
    <row r="31" spans="1:18" ht="30" customHeight="1" thickBot="1" thickTop="1">
      <c r="A31" s="28">
        <v>75</v>
      </c>
      <c r="B31" s="67" t="str">
        <f t="shared" si="16"/>
        <v>(Seventy five rupees only)</v>
      </c>
      <c r="C31" s="13">
        <f t="shared" si="4"/>
        <v>0</v>
      </c>
      <c r="D31" s="14">
        <f t="shared" si="1"/>
        <v>0</v>
      </c>
      <c r="E31" s="14">
        <f t="shared" si="2"/>
        <v>0</v>
      </c>
      <c r="F31" s="14">
        <f t="shared" si="3"/>
        <v>75</v>
      </c>
      <c r="G31" s="14">
        <f t="shared" si="13"/>
      </c>
      <c r="H31" s="14">
        <f t="shared" si="14"/>
      </c>
      <c r="I31" s="14">
        <f t="shared" si="15"/>
      </c>
      <c r="J31" s="14" t="str">
        <f t="shared" si="12"/>
        <v>Seventy five</v>
      </c>
      <c r="K31" s="14">
        <f t="shared" si="5"/>
        <v>2</v>
      </c>
      <c r="L31" s="14">
        <f t="shared" si="6"/>
        <v>4</v>
      </c>
      <c r="M31" s="14">
        <f t="shared" si="7"/>
        <v>6</v>
      </c>
      <c r="N31" s="14">
        <f t="shared" si="8"/>
      </c>
      <c r="O31" s="14">
        <f t="shared" si="9"/>
      </c>
      <c r="P31" s="14">
        <f t="shared" si="10"/>
      </c>
      <c r="Q31" s="15"/>
      <c r="R31" s="16" t="str">
        <f t="shared" si="11"/>
        <v>Seventy five</v>
      </c>
    </row>
    <row r="32" spans="1:18" ht="30" customHeight="1" thickBot="1" thickTop="1">
      <c r="A32" s="28">
        <v>12</v>
      </c>
      <c r="B32" s="67" t="str">
        <f t="shared" si="16"/>
        <v>(Twelve rupees only)</v>
      </c>
      <c r="C32" s="13">
        <f t="shared" si="4"/>
        <v>0</v>
      </c>
      <c r="D32" s="14">
        <f t="shared" si="1"/>
        <v>0</v>
      </c>
      <c r="E32" s="14">
        <f t="shared" si="2"/>
        <v>0</v>
      </c>
      <c r="F32" s="14">
        <f t="shared" si="3"/>
        <v>12</v>
      </c>
      <c r="G32" s="14">
        <f t="shared" si="13"/>
      </c>
      <c r="H32" s="14">
        <f t="shared" si="14"/>
      </c>
      <c r="I32" s="14">
        <f t="shared" si="15"/>
      </c>
      <c r="J32" s="14" t="str">
        <f t="shared" si="12"/>
        <v>Twelve</v>
      </c>
      <c r="K32" s="14">
        <f t="shared" si="5"/>
        <v>2</v>
      </c>
      <c r="L32" s="14">
        <f t="shared" si="6"/>
        <v>4</v>
      </c>
      <c r="M32" s="14">
        <f t="shared" si="7"/>
        <v>6</v>
      </c>
      <c r="N32" s="14">
        <f t="shared" si="8"/>
      </c>
      <c r="O32" s="14">
        <f t="shared" si="9"/>
      </c>
      <c r="P32" s="14">
        <f t="shared" si="10"/>
      </c>
      <c r="Q32" s="15"/>
      <c r="R32" s="16" t="str">
        <f t="shared" si="11"/>
        <v>Twelve</v>
      </c>
    </row>
    <row r="33" spans="1:18" ht="30" customHeight="1" thickBot="1" thickTop="1">
      <c r="A33" s="27">
        <v>705</v>
      </c>
      <c r="B33" s="68" t="str">
        <f t="shared" si="16"/>
        <v>(Seven Hundred and Five rupees only)</v>
      </c>
      <c r="C33" s="13">
        <f t="shared" si="4"/>
        <v>0</v>
      </c>
      <c r="D33" s="14">
        <f t="shared" si="1"/>
        <v>0</v>
      </c>
      <c r="E33" s="14">
        <f t="shared" si="2"/>
        <v>7</v>
      </c>
      <c r="F33" s="14">
        <f t="shared" si="3"/>
        <v>5</v>
      </c>
      <c r="G33" s="14">
        <f t="shared" si="13"/>
      </c>
      <c r="H33" s="14">
        <f t="shared" si="14"/>
      </c>
      <c r="I33" s="14" t="str">
        <f t="shared" si="15"/>
        <v>Seven</v>
      </c>
      <c r="J33" s="14" t="str">
        <f t="shared" si="12"/>
        <v>Five</v>
      </c>
      <c r="K33" s="14">
        <f t="shared" si="5"/>
        <v>2</v>
      </c>
      <c r="L33" s="14">
        <f t="shared" si="6"/>
        <v>4</v>
      </c>
      <c r="M33" s="14">
        <f t="shared" si="7"/>
        <v>6</v>
      </c>
      <c r="N33" s="14">
        <f t="shared" si="8"/>
      </c>
      <c r="O33" s="14">
        <f t="shared" si="9"/>
      </c>
      <c r="P33" s="14" t="str">
        <f t="shared" si="10"/>
        <v>Hundred</v>
      </c>
      <c r="Q33" s="15"/>
      <c r="R33" s="16" t="str">
        <f t="shared" si="11"/>
        <v>Seven Hundred and Five</v>
      </c>
    </row>
    <row r="34" spans="1:20" ht="30" customHeight="1" thickBot="1" thickTop="1">
      <c r="A34" s="25">
        <v>688</v>
      </c>
      <c r="B34" s="66" t="str">
        <f t="shared" si="16"/>
        <v>(Six Hundred and Eighty eight rupees only)</v>
      </c>
      <c r="C34" s="13">
        <f t="shared" si="4"/>
        <v>0</v>
      </c>
      <c r="D34" s="14">
        <f t="shared" si="1"/>
        <v>0</v>
      </c>
      <c r="E34" s="14">
        <f t="shared" si="2"/>
        <v>6</v>
      </c>
      <c r="F34" s="14">
        <f t="shared" si="3"/>
        <v>88</v>
      </c>
      <c r="G34" s="14">
        <f t="shared" si="13"/>
      </c>
      <c r="H34" s="14">
        <f t="shared" si="14"/>
      </c>
      <c r="I34" s="14" t="str">
        <f t="shared" si="15"/>
        <v>Six</v>
      </c>
      <c r="J34" s="14" t="str">
        <f t="shared" si="12"/>
        <v>Eighty eight</v>
      </c>
      <c r="K34" s="14">
        <f t="shared" si="5"/>
        <v>2</v>
      </c>
      <c r="L34" s="14">
        <f t="shared" si="6"/>
        <v>4</v>
      </c>
      <c r="M34" s="14">
        <f t="shared" si="7"/>
        <v>6</v>
      </c>
      <c r="N34" s="14">
        <f t="shared" si="8"/>
      </c>
      <c r="O34" s="14">
        <f t="shared" si="9"/>
      </c>
      <c r="P34" s="14" t="str">
        <f t="shared" si="10"/>
        <v>Hundred</v>
      </c>
      <c r="Q34" s="15"/>
      <c r="R34" s="16" t="str">
        <f t="shared" si="11"/>
        <v>Six Hundred and Eighty eight</v>
      </c>
      <c r="T34" s="53"/>
    </row>
    <row r="35" spans="1:110" ht="30" customHeight="1" thickBot="1" thickTop="1">
      <c r="A35" s="28">
        <v>146547</v>
      </c>
      <c r="B35" s="67" t="str">
        <f t="shared" si="16"/>
        <v>(One Lakh Forty six Thousand Five Hundred and Forty seven rupees only)</v>
      </c>
      <c r="C35" s="13">
        <f t="shared" si="4"/>
        <v>1</v>
      </c>
      <c r="D35" s="14">
        <f t="shared" si="1"/>
        <v>46</v>
      </c>
      <c r="E35" s="14">
        <f t="shared" si="2"/>
        <v>5</v>
      </c>
      <c r="F35" s="14">
        <f t="shared" si="3"/>
        <v>47</v>
      </c>
      <c r="G35" s="14" t="str">
        <f t="shared" si="13"/>
        <v>One</v>
      </c>
      <c r="H35" s="14" t="str">
        <f t="shared" si="14"/>
        <v>Forty six</v>
      </c>
      <c r="I35" s="14" t="str">
        <f t="shared" si="15"/>
        <v>Five</v>
      </c>
      <c r="J35" s="14" t="str">
        <f t="shared" si="12"/>
        <v>Forty seven</v>
      </c>
      <c r="K35" s="14">
        <f t="shared" si="5"/>
        <v>2</v>
      </c>
      <c r="L35" s="14">
        <f t="shared" si="6"/>
        <v>4</v>
      </c>
      <c r="M35" s="14">
        <f t="shared" si="7"/>
        <v>6</v>
      </c>
      <c r="N35" s="14" t="str">
        <f t="shared" si="8"/>
        <v>Lakh</v>
      </c>
      <c r="O35" s="14" t="str">
        <f t="shared" si="9"/>
        <v>Thousand</v>
      </c>
      <c r="P35" s="14" t="str">
        <f t="shared" si="10"/>
        <v>Hundred</v>
      </c>
      <c r="Q35" s="15"/>
      <c r="R35" s="16" t="str">
        <f t="shared" si="11"/>
        <v>One Lakh Forty six Thousand Five Hundred and Forty seven</v>
      </c>
      <c r="S35" s="19"/>
      <c r="T35" s="54"/>
      <c r="U35" s="54"/>
      <c r="V35" s="54"/>
      <c r="W35" s="54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</row>
    <row r="36" spans="1:110" ht="30" customHeight="1" thickBot="1" thickTop="1">
      <c r="A36" s="27">
        <v>789</v>
      </c>
      <c r="B36" s="68" t="str">
        <f t="shared" si="16"/>
        <v>(Seven Hundred and Eighty nine rupees only)</v>
      </c>
      <c r="C36" s="13">
        <f t="shared" si="4"/>
        <v>0</v>
      </c>
      <c r="D36" s="14">
        <f t="shared" si="1"/>
        <v>0</v>
      </c>
      <c r="E36" s="14">
        <f t="shared" si="2"/>
        <v>7</v>
      </c>
      <c r="F36" s="14">
        <f t="shared" si="3"/>
        <v>89</v>
      </c>
      <c r="G36" s="14">
        <f t="shared" si="13"/>
      </c>
      <c r="H36" s="14">
        <f t="shared" si="14"/>
      </c>
      <c r="I36" s="14" t="str">
        <f t="shared" si="15"/>
        <v>Seven</v>
      </c>
      <c r="J36" s="14" t="str">
        <f t="shared" si="12"/>
        <v>Eighty nine</v>
      </c>
      <c r="K36" s="14">
        <f t="shared" si="5"/>
        <v>2</v>
      </c>
      <c r="L36" s="14">
        <f t="shared" si="6"/>
        <v>4</v>
      </c>
      <c r="M36" s="14">
        <f t="shared" si="7"/>
        <v>6</v>
      </c>
      <c r="N36" s="14">
        <f t="shared" si="8"/>
      </c>
      <c r="O36" s="14">
        <f t="shared" si="9"/>
      </c>
      <c r="P36" s="14" t="str">
        <f t="shared" si="10"/>
        <v>Hundred</v>
      </c>
      <c r="Q36" s="15"/>
      <c r="R36" s="16" t="str">
        <f t="shared" si="11"/>
        <v>Seven Hundred and Eighty nine</v>
      </c>
      <c r="S36" s="20"/>
      <c r="T36" s="54"/>
      <c r="U36" s="54"/>
      <c r="V36" s="54"/>
      <c r="W36" s="54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</row>
    <row r="37" spans="1:110" ht="30" customHeight="1" thickBot="1" thickTop="1">
      <c r="A37" s="25">
        <v>790</v>
      </c>
      <c r="B37" s="66" t="str">
        <f t="shared" si="16"/>
        <v>(Seven Hundred and Ninety rupees only)</v>
      </c>
      <c r="C37" s="13">
        <f t="shared" si="4"/>
        <v>0</v>
      </c>
      <c r="D37" s="14">
        <f t="shared" si="1"/>
        <v>0</v>
      </c>
      <c r="E37" s="14">
        <f t="shared" si="2"/>
        <v>7</v>
      </c>
      <c r="F37" s="14">
        <f t="shared" si="3"/>
        <v>90</v>
      </c>
      <c r="G37" s="14">
        <f t="shared" si="13"/>
      </c>
      <c r="H37" s="14">
        <f t="shared" si="14"/>
      </c>
      <c r="I37" s="14" t="str">
        <f t="shared" si="15"/>
        <v>Seven</v>
      </c>
      <c r="J37" s="14" t="str">
        <f t="shared" si="12"/>
        <v>Ninety</v>
      </c>
      <c r="K37" s="14">
        <f t="shared" si="5"/>
        <v>2</v>
      </c>
      <c r="L37" s="14">
        <f t="shared" si="6"/>
        <v>4</v>
      </c>
      <c r="M37" s="14">
        <f t="shared" si="7"/>
        <v>6</v>
      </c>
      <c r="N37" s="14">
        <f t="shared" si="8"/>
      </c>
      <c r="O37" s="14">
        <f t="shared" si="9"/>
      </c>
      <c r="P37" s="14" t="str">
        <f t="shared" si="10"/>
        <v>Hundred</v>
      </c>
      <c r="Q37" s="15"/>
      <c r="R37" s="16" t="str">
        <f t="shared" si="11"/>
        <v>Seven Hundred and Ninety</v>
      </c>
      <c r="S37" s="19"/>
      <c r="T37" s="54"/>
      <c r="U37" s="54"/>
      <c r="V37" s="54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</row>
    <row r="38" spans="1:110" ht="30" customHeight="1" thickBot="1" thickTop="1">
      <c r="A38" s="24">
        <v>791</v>
      </c>
      <c r="B38" s="67" t="str">
        <f t="shared" si="16"/>
        <v>(Seven Hundred and Ninety one rupees only)</v>
      </c>
      <c r="C38" s="13">
        <f t="shared" si="4"/>
        <v>0</v>
      </c>
      <c r="D38" s="14">
        <f t="shared" si="1"/>
        <v>0</v>
      </c>
      <c r="E38" s="14">
        <f t="shared" si="2"/>
        <v>7</v>
      </c>
      <c r="F38" s="14">
        <f t="shared" si="3"/>
        <v>91</v>
      </c>
      <c r="G38" s="14">
        <f t="shared" si="13"/>
      </c>
      <c r="H38" s="14">
        <f t="shared" si="14"/>
      </c>
      <c r="I38" s="14" t="str">
        <f t="shared" si="15"/>
        <v>Seven</v>
      </c>
      <c r="J38" s="14" t="str">
        <f t="shared" si="12"/>
        <v>Ninety one</v>
      </c>
      <c r="K38" s="14">
        <f t="shared" si="5"/>
        <v>2</v>
      </c>
      <c r="L38" s="14">
        <f t="shared" si="6"/>
        <v>4</v>
      </c>
      <c r="M38" s="14">
        <f t="shared" si="7"/>
        <v>6</v>
      </c>
      <c r="N38" s="14">
        <f t="shared" si="8"/>
      </c>
      <c r="O38" s="14">
        <f t="shared" si="9"/>
      </c>
      <c r="P38" s="14" t="str">
        <f t="shared" si="10"/>
        <v>Hundred</v>
      </c>
      <c r="Q38" s="15"/>
      <c r="R38" s="16" t="str">
        <f t="shared" si="11"/>
        <v>Seven Hundred and Ninety one</v>
      </c>
      <c r="S38" s="21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</row>
    <row r="39" spans="1:110" ht="30" customHeight="1" thickBot="1" thickTop="1">
      <c r="A39" s="27">
        <v>792</v>
      </c>
      <c r="B39" s="68" t="str">
        <f t="shared" si="16"/>
        <v>(Seven Hundred and Ninety two rupees only)</v>
      </c>
      <c r="C39" s="13">
        <f t="shared" si="4"/>
        <v>0</v>
      </c>
      <c r="D39" s="14">
        <f t="shared" si="1"/>
        <v>0</v>
      </c>
      <c r="E39" s="14">
        <f t="shared" si="2"/>
        <v>7</v>
      </c>
      <c r="F39" s="14">
        <f t="shared" si="3"/>
        <v>92</v>
      </c>
      <c r="G39" s="14">
        <f t="shared" si="13"/>
      </c>
      <c r="H39" s="14">
        <f t="shared" si="14"/>
      </c>
      <c r="I39" s="14" t="str">
        <f t="shared" si="15"/>
        <v>Seven</v>
      </c>
      <c r="J39" s="14" t="str">
        <f t="shared" si="12"/>
        <v>Ninety two</v>
      </c>
      <c r="K39" s="14">
        <f t="shared" si="5"/>
        <v>2</v>
      </c>
      <c r="L39" s="14">
        <f t="shared" si="6"/>
        <v>4</v>
      </c>
      <c r="M39" s="14">
        <f t="shared" si="7"/>
        <v>6</v>
      </c>
      <c r="N39" s="14">
        <f t="shared" si="8"/>
      </c>
      <c r="O39" s="14">
        <f t="shared" si="9"/>
      </c>
      <c r="P39" s="14" t="str">
        <f t="shared" si="10"/>
        <v>Hundred</v>
      </c>
      <c r="Q39" s="15"/>
      <c r="R39" s="16" t="str">
        <f aca="true" t="shared" si="17" ref="R39:R50">IF(A39=0,"Zero",IF(A39&gt;0,TRIM(CONCATENATE(G39,"  ",N39,"  ",H39,"  ",O39,"  ",I39,"  ",P39,IF(AND(A39&gt;100,M39=6)," and",""),"  ",J39)),""))</f>
        <v>Seven Hundred and Ninety two</v>
      </c>
      <c r="S39" s="21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</row>
    <row r="40" spans="1:110" ht="30" customHeight="1" thickBot="1" thickTop="1">
      <c r="A40" s="25">
        <v>793</v>
      </c>
      <c r="B40" s="66" t="str">
        <f t="shared" si="16"/>
        <v>(Seven Hundred and Ninety three rupees only)</v>
      </c>
      <c r="C40" s="13">
        <f t="shared" si="4"/>
        <v>0</v>
      </c>
      <c r="D40" s="14">
        <f t="shared" si="1"/>
        <v>0</v>
      </c>
      <c r="E40" s="14">
        <f t="shared" si="2"/>
        <v>7</v>
      </c>
      <c r="F40" s="14">
        <f t="shared" si="3"/>
        <v>93</v>
      </c>
      <c r="G40" s="14">
        <f t="shared" si="13"/>
      </c>
      <c r="H40" s="14">
        <f t="shared" si="14"/>
      </c>
      <c r="I40" s="14" t="str">
        <f t="shared" si="15"/>
        <v>Seven</v>
      </c>
      <c r="J40" s="14" t="str">
        <f t="shared" si="12"/>
        <v>Ninety three</v>
      </c>
      <c r="K40" s="14">
        <f t="shared" si="5"/>
        <v>2</v>
      </c>
      <c r="L40" s="14">
        <f t="shared" si="6"/>
        <v>4</v>
      </c>
      <c r="M40" s="14">
        <f t="shared" si="7"/>
        <v>6</v>
      </c>
      <c r="N40" s="14">
        <f t="shared" si="8"/>
      </c>
      <c r="O40" s="14">
        <f t="shared" si="9"/>
      </c>
      <c r="P40" s="14" t="str">
        <f t="shared" si="10"/>
        <v>Hundred</v>
      </c>
      <c r="Q40" s="15"/>
      <c r="R40" s="16" t="str">
        <f t="shared" si="17"/>
        <v>Seven Hundred and Ninety three</v>
      </c>
      <c r="S40" s="21"/>
      <c r="T40" s="55"/>
      <c r="U40" s="55"/>
      <c r="V40" s="54"/>
      <c r="W40" s="54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</row>
    <row r="41" spans="1:110" ht="30" customHeight="1" thickBot="1" thickTop="1">
      <c r="A41" s="27">
        <v>794</v>
      </c>
      <c r="B41" s="68" t="str">
        <f t="shared" si="16"/>
        <v>(Seven Hundred and Ninety four rupees only)</v>
      </c>
      <c r="C41" s="13">
        <f t="shared" si="4"/>
        <v>0</v>
      </c>
      <c r="D41" s="14">
        <f t="shared" si="1"/>
        <v>0</v>
      </c>
      <c r="E41" s="14">
        <f t="shared" si="2"/>
        <v>7</v>
      </c>
      <c r="F41" s="14">
        <f t="shared" si="3"/>
        <v>94</v>
      </c>
      <c r="G41" s="14">
        <f t="shared" si="13"/>
      </c>
      <c r="H41" s="14">
        <f t="shared" si="14"/>
      </c>
      <c r="I41" s="14" t="str">
        <f t="shared" si="15"/>
        <v>Seven</v>
      </c>
      <c r="J41" s="14" t="str">
        <f t="shared" si="12"/>
        <v>Ninety four</v>
      </c>
      <c r="K41" s="14">
        <f t="shared" si="5"/>
        <v>2</v>
      </c>
      <c r="L41" s="14">
        <f t="shared" si="6"/>
        <v>4</v>
      </c>
      <c r="M41" s="14">
        <f t="shared" si="7"/>
        <v>6</v>
      </c>
      <c r="N41" s="14">
        <f t="shared" si="8"/>
      </c>
      <c r="O41" s="14">
        <f t="shared" si="9"/>
      </c>
      <c r="P41" s="14" t="str">
        <f t="shared" si="10"/>
        <v>Hundred</v>
      </c>
      <c r="Q41" s="15"/>
      <c r="R41" s="16" t="str">
        <f t="shared" si="17"/>
        <v>Seven Hundred and Ninety four</v>
      </c>
      <c r="S41" s="19"/>
      <c r="T41" s="54"/>
      <c r="U41" s="54"/>
      <c r="V41" s="54"/>
      <c r="W41" s="54"/>
      <c r="X41" s="54"/>
      <c r="Y41" s="54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</row>
    <row r="42" spans="1:110" ht="30" customHeight="1" thickBot="1" thickTop="1">
      <c r="A42" s="25">
        <v>795</v>
      </c>
      <c r="B42" s="66" t="str">
        <f t="shared" si="16"/>
        <v>(Seven Hundred and Ninety five rupees only)</v>
      </c>
      <c r="C42" s="13">
        <f t="shared" si="4"/>
        <v>0</v>
      </c>
      <c r="D42" s="14">
        <f t="shared" si="1"/>
        <v>0</v>
      </c>
      <c r="E42" s="14">
        <f t="shared" si="2"/>
        <v>7</v>
      </c>
      <c r="F42" s="14">
        <f t="shared" si="3"/>
        <v>95</v>
      </c>
      <c r="G42" s="14">
        <f t="shared" si="13"/>
      </c>
      <c r="H42" s="14">
        <f t="shared" si="14"/>
      </c>
      <c r="I42" s="14" t="str">
        <f t="shared" si="15"/>
        <v>Seven</v>
      </c>
      <c r="J42" s="14" t="str">
        <f t="shared" si="12"/>
        <v>Ninety five</v>
      </c>
      <c r="K42" s="14">
        <f t="shared" si="5"/>
        <v>2</v>
      </c>
      <c r="L42" s="14">
        <f t="shared" si="6"/>
        <v>4</v>
      </c>
      <c r="M42" s="14">
        <f t="shared" si="7"/>
        <v>6</v>
      </c>
      <c r="N42" s="14">
        <f t="shared" si="8"/>
      </c>
      <c r="O42" s="14">
        <f t="shared" si="9"/>
      </c>
      <c r="P42" s="14" t="str">
        <f t="shared" si="10"/>
        <v>Hundred</v>
      </c>
      <c r="Q42" s="15"/>
      <c r="R42" s="16" t="str">
        <f t="shared" si="17"/>
        <v>Seven Hundred and Ninety five</v>
      </c>
      <c r="S42" s="20"/>
      <c r="T42" s="54"/>
      <c r="U42" s="54"/>
      <c r="V42" s="54"/>
      <c r="W42" s="54"/>
      <c r="X42" s="54"/>
      <c r="Y42" s="54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</row>
    <row r="43" spans="1:110" ht="30" customHeight="1" thickBot="1" thickTop="1">
      <c r="A43" s="25">
        <v>796</v>
      </c>
      <c r="B43" s="66" t="str">
        <f t="shared" si="16"/>
        <v>(Seven Hundred and Ninety six rupees only)</v>
      </c>
      <c r="C43" s="13">
        <f t="shared" si="4"/>
        <v>0</v>
      </c>
      <c r="D43" s="14">
        <f t="shared" si="1"/>
        <v>0</v>
      </c>
      <c r="E43" s="14">
        <f t="shared" si="2"/>
        <v>7</v>
      </c>
      <c r="F43" s="14">
        <f t="shared" si="3"/>
        <v>96</v>
      </c>
      <c r="G43" s="14">
        <f t="shared" si="13"/>
      </c>
      <c r="H43" s="14">
        <f t="shared" si="14"/>
      </c>
      <c r="I43" s="14" t="str">
        <f t="shared" si="15"/>
        <v>Seven</v>
      </c>
      <c r="J43" s="14" t="str">
        <f t="shared" si="12"/>
        <v>Ninety six</v>
      </c>
      <c r="K43" s="14">
        <f t="shared" si="5"/>
        <v>2</v>
      </c>
      <c r="L43" s="14">
        <f t="shared" si="6"/>
        <v>4</v>
      </c>
      <c r="M43" s="14">
        <f t="shared" si="7"/>
        <v>6</v>
      </c>
      <c r="N43" s="14">
        <f t="shared" si="8"/>
      </c>
      <c r="O43" s="14">
        <f t="shared" si="9"/>
      </c>
      <c r="P43" s="14" t="str">
        <f t="shared" si="10"/>
        <v>Hundred</v>
      </c>
      <c r="Q43" s="15"/>
      <c r="R43" s="16" t="str">
        <f t="shared" si="17"/>
        <v>Seven Hundred and Ninety six</v>
      </c>
      <c r="S43" s="19"/>
      <c r="T43" s="54"/>
      <c r="U43" s="54"/>
      <c r="V43" s="54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</row>
    <row r="44" spans="1:110" ht="30" customHeight="1" thickBot="1" thickTop="1">
      <c r="A44" s="27">
        <v>797</v>
      </c>
      <c r="B44" s="68" t="str">
        <f t="shared" si="16"/>
        <v>(Seven Hundred and Ninety seven rupees only)</v>
      </c>
      <c r="C44" s="13">
        <f t="shared" si="4"/>
        <v>0</v>
      </c>
      <c r="D44" s="14">
        <f t="shared" si="1"/>
        <v>0</v>
      </c>
      <c r="E44" s="14">
        <f t="shared" si="2"/>
        <v>7</v>
      </c>
      <c r="F44" s="14">
        <f t="shared" si="3"/>
        <v>97</v>
      </c>
      <c r="G44" s="14">
        <f t="shared" si="13"/>
      </c>
      <c r="H44" s="14">
        <f t="shared" si="14"/>
      </c>
      <c r="I44" s="14" t="str">
        <f t="shared" si="15"/>
        <v>Seven</v>
      </c>
      <c r="J44" s="14" t="str">
        <f t="shared" si="12"/>
        <v>Ninety seven</v>
      </c>
      <c r="K44" s="14">
        <f t="shared" si="5"/>
        <v>2</v>
      </c>
      <c r="L44" s="14">
        <f t="shared" si="6"/>
        <v>4</v>
      </c>
      <c r="M44" s="14">
        <f t="shared" si="7"/>
        <v>6</v>
      </c>
      <c r="N44" s="14">
        <f t="shared" si="8"/>
      </c>
      <c r="O44" s="14">
        <f t="shared" si="9"/>
      </c>
      <c r="P44" s="14" t="str">
        <f t="shared" si="10"/>
        <v>Hundred</v>
      </c>
      <c r="Q44" s="15"/>
      <c r="R44" s="16" t="str">
        <f t="shared" si="17"/>
        <v>Seven Hundred and Ninety seven</v>
      </c>
      <c r="S44" s="21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</row>
    <row r="45" spans="1:110" ht="30" customHeight="1" thickBot="1" thickTop="1">
      <c r="A45" s="25">
        <v>1223333</v>
      </c>
      <c r="B45" s="66" t="str">
        <f t="shared" si="16"/>
        <v>(Twelve Lakhs Twenty three Thousand Three Hundred and Thirty three rupees only)</v>
      </c>
      <c r="C45" s="13">
        <f t="shared" si="4"/>
        <v>12</v>
      </c>
      <c r="D45" s="14">
        <f t="shared" si="1"/>
        <v>23</v>
      </c>
      <c r="E45" s="14">
        <f t="shared" si="2"/>
        <v>3</v>
      </c>
      <c r="F45" s="14">
        <f t="shared" si="3"/>
        <v>33</v>
      </c>
      <c r="G45" s="14" t="str">
        <f t="shared" si="13"/>
        <v>Twelve</v>
      </c>
      <c r="H45" s="14" t="str">
        <f t="shared" si="14"/>
        <v>Twenty three</v>
      </c>
      <c r="I45" s="14" t="str">
        <f t="shared" si="15"/>
        <v>Three</v>
      </c>
      <c r="J45" s="14" t="str">
        <f t="shared" si="12"/>
        <v>Thirty three</v>
      </c>
      <c r="K45" s="14">
        <f t="shared" si="5"/>
        <v>2</v>
      </c>
      <c r="L45" s="14">
        <f t="shared" si="6"/>
        <v>4</v>
      </c>
      <c r="M45" s="14">
        <f t="shared" si="7"/>
        <v>6</v>
      </c>
      <c r="N45" s="14" t="str">
        <f t="shared" si="8"/>
        <v>Lakhs</v>
      </c>
      <c r="O45" s="14" t="str">
        <f t="shared" si="9"/>
        <v>Thousand</v>
      </c>
      <c r="P45" s="14" t="str">
        <f t="shared" si="10"/>
        <v>Hundred</v>
      </c>
      <c r="Q45" s="15"/>
      <c r="R45" s="16" t="str">
        <f t="shared" si="17"/>
        <v>Twelve Lakhs Twenty three Thousand Three Hundred and Thirty three</v>
      </c>
      <c r="S45" s="21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</row>
    <row r="46" spans="1:110" ht="30" customHeight="1" thickBot="1" thickTop="1">
      <c r="A46" s="27">
        <v>799</v>
      </c>
      <c r="B46" s="68" t="str">
        <f t="shared" si="16"/>
        <v>(Seven Hundred and Ninety nine rupees only)</v>
      </c>
      <c r="C46" s="13">
        <f t="shared" si="4"/>
        <v>0</v>
      </c>
      <c r="D46" s="14">
        <f t="shared" si="1"/>
        <v>0</v>
      </c>
      <c r="E46" s="14">
        <f t="shared" si="2"/>
        <v>7</v>
      </c>
      <c r="F46" s="14">
        <f t="shared" si="3"/>
        <v>99</v>
      </c>
      <c r="G46" s="14">
        <f t="shared" si="13"/>
      </c>
      <c r="H46" s="14">
        <f t="shared" si="14"/>
      </c>
      <c r="I46" s="14" t="str">
        <f t="shared" si="15"/>
        <v>Seven</v>
      </c>
      <c r="J46" s="14" t="str">
        <f t="shared" si="12"/>
        <v>Ninety nine</v>
      </c>
      <c r="K46" s="14">
        <f t="shared" si="5"/>
        <v>2</v>
      </c>
      <c r="L46" s="14">
        <f t="shared" si="6"/>
        <v>4</v>
      </c>
      <c r="M46" s="14">
        <f t="shared" si="7"/>
        <v>6</v>
      </c>
      <c r="N46" s="14">
        <f t="shared" si="8"/>
      </c>
      <c r="O46" s="14">
        <f t="shared" si="9"/>
      </c>
      <c r="P46" s="14" t="str">
        <f t="shared" si="10"/>
        <v>Hundred</v>
      </c>
      <c r="Q46" s="15"/>
      <c r="R46" s="16" t="str">
        <f t="shared" si="17"/>
        <v>Seven Hundred and Ninety nine</v>
      </c>
      <c r="S46" s="21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</row>
    <row r="47" spans="1:110" ht="30" customHeight="1" thickBot="1" thickTop="1">
      <c r="A47" s="25">
        <v>800</v>
      </c>
      <c r="B47" s="66" t="str">
        <f t="shared" si="16"/>
        <v>(Eight Hundred rupees only)</v>
      </c>
      <c r="C47" s="13">
        <f t="shared" si="4"/>
        <v>0</v>
      </c>
      <c r="D47" s="14">
        <f t="shared" si="1"/>
        <v>0</v>
      </c>
      <c r="E47" s="14">
        <f t="shared" si="2"/>
        <v>8</v>
      </c>
      <c r="F47" s="14">
        <f t="shared" si="3"/>
        <v>0</v>
      </c>
      <c r="G47" s="14">
        <f t="shared" si="13"/>
      </c>
      <c r="H47" s="14">
        <f t="shared" si="14"/>
      </c>
      <c r="I47" s="14" t="str">
        <f t="shared" si="15"/>
        <v>Eight</v>
      </c>
      <c r="J47" s="14">
        <f t="shared" si="12"/>
      </c>
      <c r="K47" s="14">
        <f t="shared" si="5"/>
        <v>2</v>
      </c>
      <c r="L47" s="14">
        <f t="shared" si="6"/>
        <v>3</v>
      </c>
      <c r="M47" s="14">
        <f t="shared" si="7"/>
        <v>5</v>
      </c>
      <c r="N47" s="14">
        <f t="shared" si="8"/>
      </c>
      <c r="O47" s="14">
        <f t="shared" si="9"/>
      </c>
      <c r="P47" s="14" t="str">
        <f t="shared" si="10"/>
        <v>Hundred</v>
      </c>
      <c r="Q47" s="15"/>
      <c r="R47" s="16" t="str">
        <f t="shared" si="17"/>
        <v>Eight Hundred</v>
      </c>
      <c r="S47" s="21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</row>
    <row r="48" spans="1:110" ht="30" customHeight="1" thickBot="1" thickTop="1">
      <c r="A48" s="27">
        <v>801</v>
      </c>
      <c r="B48" s="68" t="str">
        <f t="shared" si="16"/>
        <v>(Eight Hundred and One rupees only)</v>
      </c>
      <c r="C48" s="13">
        <f t="shared" si="4"/>
        <v>0</v>
      </c>
      <c r="D48" s="14">
        <f t="shared" si="1"/>
        <v>0</v>
      </c>
      <c r="E48" s="14">
        <f t="shared" si="2"/>
        <v>8</v>
      </c>
      <c r="F48" s="14">
        <f t="shared" si="3"/>
        <v>1</v>
      </c>
      <c r="G48" s="14">
        <f t="shared" si="13"/>
      </c>
      <c r="H48" s="14">
        <f t="shared" si="14"/>
      </c>
      <c r="I48" s="14" t="str">
        <f t="shared" si="15"/>
        <v>Eight</v>
      </c>
      <c r="J48" s="14" t="str">
        <f t="shared" si="12"/>
        <v>One</v>
      </c>
      <c r="K48" s="14">
        <f t="shared" si="5"/>
        <v>2</v>
      </c>
      <c r="L48" s="14">
        <f t="shared" si="6"/>
        <v>4</v>
      </c>
      <c r="M48" s="14">
        <f t="shared" si="7"/>
        <v>6</v>
      </c>
      <c r="N48" s="14">
        <f t="shared" si="8"/>
      </c>
      <c r="O48" s="14">
        <f t="shared" si="9"/>
      </c>
      <c r="P48" s="14" t="str">
        <f t="shared" si="10"/>
        <v>Hundred</v>
      </c>
      <c r="Q48" s="15"/>
      <c r="R48" s="16" t="str">
        <f t="shared" si="17"/>
        <v>Eight Hundred and One</v>
      </c>
      <c r="S48" s="21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</row>
    <row r="49" spans="1:110" ht="30" customHeight="1" thickBot="1" thickTop="1">
      <c r="A49" s="25">
        <v>802</v>
      </c>
      <c r="B49" s="66" t="str">
        <f t="shared" si="16"/>
        <v>(Eight Hundred and Two rupees only)</v>
      </c>
      <c r="C49" s="13">
        <f t="shared" si="4"/>
        <v>0</v>
      </c>
      <c r="D49" s="14">
        <f t="shared" si="1"/>
        <v>0</v>
      </c>
      <c r="E49" s="14">
        <f t="shared" si="2"/>
        <v>8</v>
      </c>
      <c r="F49" s="14">
        <f t="shared" si="3"/>
        <v>2</v>
      </c>
      <c r="G49" s="14">
        <f t="shared" si="13"/>
      </c>
      <c r="H49" s="14">
        <f t="shared" si="14"/>
      </c>
      <c r="I49" s="14" t="str">
        <f t="shared" si="15"/>
        <v>Eight</v>
      </c>
      <c r="J49" s="14" t="str">
        <f t="shared" si="12"/>
        <v>Two</v>
      </c>
      <c r="K49" s="14">
        <f t="shared" si="5"/>
        <v>2</v>
      </c>
      <c r="L49" s="14">
        <f t="shared" si="6"/>
        <v>4</v>
      </c>
      <c r="M49" s="14">
        <f t="shared" si="7"/>
        <v>6</v>
      </c>
      <c r="N49" s="14">
        <f t="shared" si="8"/>
      </c>
      <c r="O49" s="14">
        <f t="shared" si="9"/>
      </c>
      <c r="P49" s="14" t="str">
        <f t="shared" si="10"/>
        <v>Hundred</v>
      </c>
      <c r="Q49" s="15"/>
      <c r="R49" s="16" t="str">
        <f t="shared" si="17"/>
        <v>Eight Hundred and Two</v>
      </c>
      <c r="S49" s="21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</row>
    <row r="50" spans="1:110" ht="30" customHeight="1" thickBot="1" thickTop="1">
      <c r="A50" s="24">
        <v>803</v>
      </c>
      <c r="B50" s="67" t="str">
        <f t="shared" si="16"/>
        <v>(Eight Hundred and Three rupees only)</v>
      </c>
      <c r="C50" s="13">
        <f t="shared" si="4"/>
        <v>0</v>
      </c>
      <c r="D50" s="14">
        <f t="shared" si="1"/>
        <v>0</v>
      </c>
      <c r="E50" s="14">
        <f t="shared" si="2"/>
        <v>8</v>
      </c>
      <c r="F50" s="14">
        <f t="shared" si="3"/>
        <v>3</v>
      </c>
      <c r="G50" s="14">
        <f t="shared" si="13"/>
      </c>
      <c r="H50" s="14">
        <f t="shared" si="14"/>
      </c>
      <c r="I50" s="14" t="str">
        <f t="shared" si="15"/>
        <v>Eight</v>
      </c>
      <c r="J50" s="14" t="str">
        <f t="shared" si="12"/>
        <v>Three</v>
      </c>
      <c r="K50" s="14">
        <f t="shared" si="5"/>
        <v>2</v>
      </c>
      <c r="L50" s="14">
        <f t="shared" si="6"/>
        <v>4</v>
      </c>
      <c r="M50" s="14">
        <f t="shared" si="7"/>
        <v>6</v>
      </c>
      <c r="N50" s="14">
        <f t="shared" si="8"/>
      </c>
      <c r="O50" s="14">
        <f t="shared" si="9"/>
      </c>
      <c r="P50" s="14" t="str">
        <f t="shared" si="10"/>
        <v>Hundred</v>
      </c>
      <c r="Q50" s="15"/>
      <c r="R50" s="16" t="str">
        <f t="shared" si="17"/>
        <v>Eight Hundred and Three</v>
      </c>
      <c r="S50" s="21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</row>
    <row r="51" spans="1:18" ht="30" customHeight="1" thickBot="1" thickTop="1">
      <c r="A51" s="25">
        <v>804</v>
      </c>
      <c r="B51" s="66" t="str">
        <f t="shared" si="16"/>
        <v>(Eight Hundred and Four rupees only)</v>
      </c>
      <c r="C51" s="13">
        <f t="shared" si="4"/>
        <v>0</v>
      </c>
      <c r="D51" s="14">
        <f t="shared" si="1"/>
        <v>0</v>
      </c>
      <c r="E51" s="14">
        <f t="shared" si="2"/>
        <v>8</v>
      </c>
      <c r="F51" s="14">
        <f t="shared" si="3"/>
        <v>4</v>
      </c>
      <c r="G51" s="14">
        <f t="shared" si="13"/>
      </c>
      <c r="H51" s="14">
        <f t="shared" si="14"/>
      </c>
      <c r="I51" s="14" t="str">
        <f t="shared" si="15"/>
        <v>Eight</v>
      </c>
      <c r="J51" s="14" t="str">
        <f t="shared" si="12"/>
        <v>Four</v>
      </c>
      <c r="K51" s="14">
        <f t="shared" si="5"/>
        <v>2</v>
      </c>
      <c r="L51" s="14">
        <f t="shared" si="6"/>
        <v>4</v>
      </c>
      <c r="M51" s="14">
        <f t="shared" si="7"/>
        <v>6</v>
      </c>
      <c r="N51" s="14">
        <f t="shared" si="8"/>
      </c>
      <c r="O51" s="14">
        <f t="shared" si="9"/>
      </c>
      <c r="P51" s="14" t="str">
        <f t="shared" si="10"/>
        <v>Hundred</v>
      </c>
      <c r="Q51" s="15"/>
      <c r="R51" s="16" t="str">
        <f aca="true" t="shared" si="18" ref="R51:R61">IF(A51=0,"Zero",IF(A51&gt;0,TRIM(CONCATENATE(G51,"  ",N51,"  ",H51,"  ",O51,"  ",I51,"  ",P51,IF(AND(A51&gt;100,M51=6)," and",""),"  ",J51)),""))</f>
        <v>Eight Hundred and Four</v>
      </c>
    </row>
    <row r="52" spans="1:18" ht="30" customHeight="1" thickBot="1" thickTop="1">
      <c r="A52" s="25">
        <v>805</v>
      </c>
      <c r="B52" s="66" t="str">
        <f t="shared" si="16"/>
        <v>(Eight Hundred and Five rupees only)</v>
      </c>
      <c r="C52" s="13">
        <f t="shared" si="4"/>
        <v>0</v>
      </c>
      <c r="D52" s="14">
        <f t="shared" si="1"/>
        <v>0</v>
      </c>
      <c r="E52" s="14">
        <f t="shared" si="2"/>
        <v>8</v>
      </c>
      <c r="F52" s="14">
        <f t="shared" si="3"/>
        <v>5</v>
      </c>
      <c r="G52" s="14">
        <f t="shared" si="13"/>
      </c>
      <c r="H52" s="14">
        <f t="shared" si="14"/>
      </c>
      <c r="I52" s="14" t="str">
        <f t="shared" si="15"/>
        <v>Eight</v>
      </c>
      <c r="J52" s="14" t="str">
        <f t="shared" si="12"/>
        <v>Five</v>
      </c>
      <c r="K52" s="14">
        <f t="shared" si="5"/>
        <v>2</v>
      </c>
      <c r="L52" s="14">
        <f t="shared" si="6"/>
        <v>4</v>
      </c>
      <c r="M52" s="14">
        <f t="shared" si="7"/>
        <v>6</v>
      </c>
      <c r="N52" s="14">
        <f t="shared" si="8"/>
      </c>
      <c r="O52" s="14">
        <f t="shared" si="9"/>
      </c>
      <c r="P52" s="14" t="str">
        <f t="shared" si="10"/>
        <v>Hundred</v>
      </c>
      <c r="Q52" s="15"/>
      <c r="R52" s="16" t="str">
        <f t="shared" si="18"/>
        <v>Eight Hundred and Five</v>
      </c>
    </row>
    <row r="53" spans="1:18" ht="30" customHeight="1" thickBot="1" thickTop="1">
      <c r="A53" s="27">
        <v>806</v>
      </c>
      <c r="B53" s="68" t="str">
        <f t="shared" si="16"/>
        <v>(Eight Hundred and Six rupees only)</v>
      </c>
      <c r="C53" s="13">
        <f t="shared" si="4"/>
        <v>0</v>
      </c>
      <c r="D53" s="14">
        <f t="shared" si="1"/>
        <v>0</v>
      </c>
      <c r="E53" s="14">
        <f t="shared" si="2"/>
        <v>8</v>
      </c>
      <c r="F53" s="14">
        <f t="shared" si="3"/>
        <v>6</v>
      </c>
      <c r="G53" s="14">
        <f t="shared" si="13"/>
      </c>
      <c r="H53" s="14">
        <f t="shared" si="14"/>
      </c>
      <c r="I53" s="14" t="str">
        <f t="shared" si="15"/>
        <v>Eight</v>
      </c>
      <c r="J53" s="14" t="str">
        <f t="shared" si="12"/>
        <v>Six</v>
      </c>
      <c r="K53" s="14">
        <f t="shared" si="5"/>
        <v>2</v>
      </c>
      <c r="L53" s="14">
        <f t="shared" si="6"/>
        <v>4</v>
      </c>
      <c r="M53" s="14">
        <f t="shared" si="7"/>
        <v>6</v>
      </c>
      <c r="N53" s="14">
        <f t="shared" si="8"/>
      </c>
      <c r="O53" s="14">
        <f t="shared" si="9"/>
      </c>
      <c r="P53" s="14" t="str">
        <f t="shared" si="10"/>
        <v>Hundred</v>
      </c>
      <c r="Q53" s="15"/>
      <c r="R53" s="16" t="str">
        <f t="shared" si="18"/>
        <v>Eight Hundred and Six</v>
      </c>
    </row>
    <row r="54" spans="1:18" ht="30" customHeight="1" thickBot="1" thickTop="1">
      <c r="A54" s="25">
        <v>807</v>
      </c>
      <c r="B54" s="66" t="str">
        <f t="shared" si="16"/>
        <v>(Eight Hundred and Seven rupees only)</v>
      </c>
      <c r="C54" s="13">
        <f t="shared" si="4"/>
        <v>0</v>
      </c>
      <c r="D54" s="14">
        <f t="shared" si="1"/>
        <v>0</v>
      </c>
      <c r="E54" s="14">
        <f t="shared" si="2"/>
        <v>8</v>
      </c>
      <c r="F54" s="14">
        <f t="shared" si="3"/>
        <v>7</v>
      </c>
      <c r="G54" s="14">
        <f t="shared" si="13"/>
      </c>
      <c r="H54" s="14">
        <f t="shared" si="14"/>
      </c>
      <c r="I54" s="14" t="str">
        <f t="shared" si="15"/>
        <v>Eight</v>
      </c>
      <c r="J54" s="14" t="str">
        <f t="shared" si="12"/>
        <v>Seven</v>
      </c>
      <c r="K54" s="14">
        <f t="shared" si="5"/>
        <v>2</v>
      </c>
      <c r="L54" s="14">
        <f t="shared" si="6"/>
        <v>4</v>
      </c>
      <c r="M54" s="14">
        <f t="shared" si="7"/>
        <v>6</v>
      </c>
      <c r="N54" s="14">
        <f t="shared" si="8"/>
      </c>
      <c r="O54" s="14">
        <f t="shared" si="9"/>
      </c>
      <c r="P54" s="14" t="str">
        <f t="shared" si="10"/>
        <v>Hundred</v>
      </c>
      <c r="Q54" s="15"/>
      <c r="R54" s="16" t="str">
        <f t="shared" si="18"/>
        <v>Eight Hundred and Seven</v>
      </c>
    </row>
    <row r="55" spans="1:18" ht="30" customHeight="1" thickBot="1" thickTop="1">
      <c r="A55" s="28">
        <v>808</v>
      </c>
      <c r="B55" s="67" t="str">
        <f t="shared" si="16"/>
        <v>(Eight Hundred and Eight rupees only)</v>
      </c>
      <c r="C55" s="13">
        <f t="shared" si="4"/>
        <v>0</v>
      </c>
      <c r="D55" s="14">
        <f t="shared" si="1"/>
        <v>0</v>
      </c>
      <c r="E55" s="14">
        <f t="shared" si="2"/>
        <v>8</v>
      </c>
      <c r="F55" s="14">
        <f t="shared" si="3"/>
        <v>8</v>
      </c>
      <c r="G55" s="14">
        <f t="shared" si="13"/>
      </c>
      <c r="H55" s="14">
        <f t="shared" si="14"/>
      </c>
      <c r="I55" s="14" t="str">
        <f t="shared" si="15"/>
        <v>Eight</v>
      </c>
      <c r="J55" s="14" t="str">
        <f t="shared" si="12"/>
        <v>Eight</v>
      </c>
      <c r="K55" s="14">
        <f t="shared" si="5"/>
        <v>2</v>
      </c>
      <c r="L55" s="14">
        <f t="shared" si="6"/>
        <v>4</v>
      </c>
      <c r="M55" s="14">
        <f t="shared" si="7"/>
        <v>6</v>
      </c>
      <c r="N55" s="14">
        <f t="shared" si="8"/>
      </c>
      <c r="O55" s="14">
        <f t="shared" si="9"/>
      </c>
      <c r="P55" s="14" t="str">
        <f t="shared" si="10"/>
        <v>Hundred</v>
      </c>
      <c r="Q55" s="15"/>
      <c r="R55" s="16" t="str">
        <f t="shared" si="18"/>
        <v>Eight Hundred and Eight</v>
      </c>
    </row>
    <row r="56" spans="1:18" ht="30" customHeight="1" thickBot="1" thickTop="1">
      <c r="A56" s="28">
        <v>809</v>
      </c>
      <c r="B56" s="67" t="str">
        <f t="shared" si="16"/>
        <v>(Eight Hundred and Nine rupees only)</v>
      </c>
      <c r="C56" s="13">
        <f t="shared" si="4"/>
        <v>0</v>
      </c>
      <c r="D56" s="14">
        <f t="shared" si="1"/>
        <v>0</v>
      </c>
      <c r="E56" s="14">
        <f t="shared" si="2"/>
        <v>8</v>
      </c>
      <c r="F56" s="14">
        <f t="shared" si="3"/>
        <v>9</v>
      </c>
      <c r="G56" s="14">
        <f t="shared" si="13"/>
      </c>
      <c r="H56" s="14">
        <f t="shared" si="14"/>
      </c>
      <c r="I56" s="14" t="str">
        <f t="shared" si="15"/>
        <v>Eight</v>
      </c>
      <c r="J56" s="14" t="str">
        <f t="shared" si="12"/>
        <v>Nine</v>
      </c>
      <c r="K56" s="14">
        <f t="shared" si="5"/>
        <v>2</v>
      </c>
      <c r="L56" s="14">
        <f t="shared" si="6"/>
        <v>4</v>
      </c>
      <c r="M56" s="14">
        <f t="shared" si="7"/>
        <v>6</v>
      </c>
      <c r="N56" s="14">
        <f t="shared" si="8"/>
      </c>
      <c r="O56" s="14">
        <f t="shared" si="9"/>
      </c>
      <c r="P56" s="14" t="str">
        <f t="shared" si="10"/>
        <v>Hundred</v>
      </c>
      <c r="Q56" s="15"/>
      <c r="R56" s="16" t="str">
        <f t="shared" si="18"/>
        <v>Eight Hundred and Nine</v>
      </c>
    </row>
    <row r="57" spans="1:18" ht="30" customHeight="1" thickBot="1" thickTop="1">
      <c r="A57" s="28">
        <v>810</v>
      </c>
      <c r="B57" s="66" t="str">
        <f t="shared" si="16"/>
        <v>(Eight Hundred and Ten rupees only)</v>
      </c>
      <c r="C57" s="13">
        <f t="shared" si="4"/>
        <v>0</v>
      </c>
      <c r="D57" s="14">
        <f t="shared" si="1"/>
        <v>0</v>
      </c>
      <c r="E57" s="14">
        <f t="shared" si="2"/>
        <v>8</v>
      </c>
      <c r="F57" s="14">
        <f t="shared" si="3"/>
        <v>10</v>
      </c>
      <c r="G57" s="14">
        <f t="shared" si="13"/>
      </c>
      <c r="H57" s="14">
        <f t="shared" si="14"/>
      </c>
      <c r="I57" s="14" t="str">
        <f t="shared" si="15"/>
        <v>Eight</v>
      </c>
      <c r="J57" s="14" t="str">
        <f t="shared" si="12"/>
        <v>Ten</v>
      </c>
      <c r="K57" s="14">
        <f t="shared" si="5"/>
        <v>2</v>
      </c>
      <c r="L57" s="14">
        <f t="shared" si="6"/>
        <v>4</v>
      </c>
      <c r="M57" s="14">
        <f t="shared" si="7"/>
        <v>6</v>
      </c>
      <c r="N57" s="14">
        <f t="shared" si="8"/>
      </c>
      <c r="O57" s="14">
        <f t="shared" si="9"/>
      </c>
      <c r="P57" s="14" t="str">
        <f t="shared" si="10"/>
        <v>Hundred</v>
      </c>
      <c r="Q57" s="15"/>
      <c r="R57" s="16" t="str">
        <f t="shared" si="18"/>
        <v>Eight Hundred and Ten</v>
      </c>
    </row>
    <row r="58" spans="1:18" ht="30" customHeight="1" thickBot="1" thickTop="1">
      <c r="A58" s="28">
        <v>54</v>
      </c>
      <c r="B58" s="67" t="str">
        <f t="shared" si="16"/>
        <v>(Fifty four rupees only)</v>
      </c>
      <c r="C58" s="13">
        <f t="shared" si="4"/>
        <v>0</v>
      </c>
      <c r="D58" s="14">
        <f t="shared" si="1"/>
        <v>0</v>
      </c>
      <c r="E58" s="14">
        <f t="shared" si="2"/>
        <v>0</v>
      </c>
      <c r="F58" s="14">
        <f t="shared" si="3"/>
        <v>54</v>
      </c>
      <c r="G58" s="14">
        <f t="shared" si="13"/>
      </c>
      <c r="H58" s="14">
        <f t="shared" si="14"/>
      </c>
      <c r="I58" s="14">
        <f t="shared" si="15"/>
      </c>
      <c r="J58" s="14" t="str">
        <f t="shared" si="12"/>
        <v>Fifty four</v>
      </c>
      <c r="K58" s="14">
        <f t="shared" si="5"/>
        <v>2</v>
      </c>
      <c r="L58" s="14">
        <f t="shared" si="6"/>
        <v>4</v>
      </c>
      <c r="M58" s="14">
        <f t="shared" si="7"/>
        <v>6</v>
      </c>
      <c r="N58" s="14">
        <f t="shared" si="8"/>
      </c>
      <c r="O58" s="14">
        <f t="shared" si="9"/>
      </c>
      <c r="P58" s="14">
        <f t="shared" si="10"/>
      </c>
      <c r="Q58" s="15"/>
      <c r="R58" s="16" t="str">
        <f t="shared" si="18"/>
        <v>Fifty four</v>
      </c>
    </row>
    <row r="59" spans="1:18" ht="30" customHeight="1" thickBot="1" thickTop="1">
      <c r="A59" s="27">
        <v>65</v>
      </c>
      <c r="B59" s="68" t="str">
        <f t="shared" si="16"/>
        <v>(Sixty five rupees only)</v>
      </c>
      <c r="C59" s="13">
        <f t="shared" si="4"/>
        <v>0</v>
      </c>
      <c r="D59" s="14">
        <f t="shared" si="1"/>
        <v>0</v>
      </c>
      <c r="E59" s="14">
        <f t="shared" si="2"/>
        <v>0</v>
      </c>
      <c r="F59" s="14">
        <f t="shared" si="3"/>
        <v>65</v>
      </c>
      <c r="G59" s="14">
        <f t="shared" si="13"/>
      </c>
      <c r="H59" s="14">
        <f t="shared" si="14"/>
      </c>
      <c r="I59" s="14">
        <f t="shared" si="15"/>
      </c>
      <c r="J59" s="14" t="str">
        <f t="shared" si="12"/>
        <v>Sixty five</v>
      </c>
      <c r="K59" s="14">
        <f t="shared" si="5"/>
        <v>2</v>
      </c>
      <c r="L59" s="14">
        <f t="shared" si="6"/>
        <v>4</v>
      </c>
      <c r="M59" s="14">
        <f t="shared" si="7"/>
        <v>6</v>
      </c>
      <c r="N59" s="14">
        <f t="shared" si="8"/>
      </c>
      <c r="O59" s="14">
        <f t="shared" si="9"/>
      </c>
      <c r="P59" s="14">
        <f t="shared" si="10"/>
      </c>
      <c r="Q59" s="15"/>
      <c r="R59" s="16" t="str">
        <f t="shared" si="18"/>
        <v>Sixty five</v>
      </c>
    </row>
    <row r="60" spans="1:74" ht="30" customHeight="1" thickBot="1" thickTop="1">
      <c r="A60" s="26">
        <v>15</v>
      </c>
      <c r="B60" s="66" t="str">
        <f t="shared" si="16"/>
        <v>(Fifteen rupees only)</v>
      </c>
      <c r="C60" s="13">
        <f t="shared" si="4"/>
        <v>0</v>
      </c>
      <c r="D60" s="14">
        <f t="shared" si="1"/>
        <v>0</v>
      </c>
      <c r="E60" s="14">
        <f t="shared" si="2"/>
        <v>0</v>
      </c>
      <c r="F60" s="14">
        <f t="shared" si="3"/>
        <v>15</v>
      </c>
      <c r="G60" s="14">
        <f t="shared" si="13"/>
      </c>
      <c r="H60" s="14">
        <f t="shared" si="14"/>
      </c>
      <c r="I60" s="14">
        <f t="shared" si="15"/>
      </c>
      <c r="J60" s="14" t="str">
        <f t="shared" si="12"/>
        <v>Fifteen</v>
      </c>
      <c r="K60" s="14">
        <f t="shared" si="5"/>
        <v>2</v>
      </c>
      <c r="L60" s="14">
        <f t="shared" si="6"/>
        <v>4</v>
      </c>
      <c r="M60" s="14">
        <f t="shared" si="7"/>
        <v>6</v>
      </c>
      <c r="N60" s="14">
        <f t="shared" si="8"/>
      </c>
      <c r="O60" s="14">
        <f t="shared" si="9"/>
      </c>
      <c r="P60" s="14">
        <f t="shared" si="10"/>
      </c>
      <c r="Q60" s="15"/>
      <c r="R60" s="16" t="str">
        <f t="shared" si="18"/>
        <v>Fifteen</v>
      </c>
      <c r="S60" s="22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</row>
    <row r="61" spans="1:122" ht="30" customHeight="1" thickBot="1" thickTop="1">
      <c r="A61" s="70">
        <f>'[2]Sheet1'!$H$20</f>
        <v>58921</v>
      </c>
      <c r="B61" s="66" t="str">
        <f>IF(A61="","",CONCATENATE("",R61," rupees only"))</f>
        <v>Fifty eight Thousand Nine Hundred and Twenty one rupees only</v>
      </c>
      <c r="C61" s="13">
        <f t="shared" si="4"/>
        <v>0</v>
      </c>
      <c r="D61" s="14">
        <f t="shared" si="1"/>
        <v>58</v>
      </c>
      <c r="E61" s="14">
        <f t="shared" si="2"/>
        <v>9</v>
      </c>
      <c r="F61" s="14">
        <f t="shared" si="3"/>
        <v>21</v>
      </c>
      <c r="G61" s="14">
        <f t="shared" si="13"/>
      </c>
      <c r="H61" s="14" t="str">
        <f t="shared" si="14"/>
        <v>Fifty eight</v>
      </c>
      <c r="I61" s="14" t="str">
        <f t="shared" si="15"/>
        <v>Nine</v>
      </c>
      <c r="J61" s="14" t="str">
        <f t="shared" si="12"/>
        <v>Twenty one</v>
      </c>
      <c r="K61" s="14">
        <f t="shared" si="5"/>
        <v>2</v>
      </c>
      <c r="L61" s="14">
        <f t="shared" si="6"/>
        <v>4</v>
      </c>
      <c r="M61" s="14">
        <f t="shared" si="7"/>
        <v>6</v>
      </c>
      <c r="N61" s="14">
        <f t="shared" si="8"/>
      </c>
      <c r="O61" s="14" t="str">
        <f t="shared" si="9"/>
        <v>Thousand</v>
      </c>
      <c r="P61" s="14" t="str">
        <f t="shared" si="10"/>
        <v>Hundred</v>
      </c>
      <c r="Q61" s="15"/>
      <c r="R61" s="16" t="str">
        <f t="shared" si="18"/>
        <v>Fifty eight Thousand Nine Hundred and Twenty one</v>
      </c>
      <c r="S61" s="22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</row>
    <row r="62" spans="1:18" ht="13.5" thickTop="1">
      <c r="A62" s="56"/>
      <c r="B62" s="57"/>
      <c r="D62" s="7"/>
      <c r="E62" s="7"/>
      <c r="F62" s="7"/>
      <c r="J62" s="7"/>
      <c r="K62" s="18"/>
      <c r="L62" s="18"/>
      <c r="M62" s="18"/>
      <c r="N62" s="18"/>
      <c r="O62" s="18"/>
      <c r="P62" s="18"/>
      <c r="Q62" s="18"/>
      <c r="R62" s="18"/>
    </row>
    <row r="63" spans="1:18" ht="12.75">
      <c r="A63" s="58"/>
      <c r="B63" s="57"/>
      <c r="D63" s="7"/>
      <c r="E63" s="7"/>
      <c r="F63" s="7"/>
      <c r="J63" s="7"/>
      <c r="K63" s="18"/>
      <c r="L63" s="18"/>
      <c r="M63" s="18"/>
      <c r="N63" s="18"/>
      <c r="O63" s="18"/>
      <c r="P63" s="18"/>
      <c r="Q63" s="18"/>
      <c r="R63" s="18"/>
    </row>
    <row r="64" spans="1:18" ht="12.75">
      <c r="A64" s="58"/>
      <c r="B64" s="57"/>
      <c r="D64" s="7"/>
      <c r="E64" s="7"/>
      <c r="F64" s="7"/>
      <c r="J64" s="7"/>
      <c r="K64" s="18"/>
      <c r="L64" s="18"/>
      <c r="M64" s="18"/>
      <c r="N64" s="18"/>
      <c r="O64" s="18"/>
      <c r="P64" s="18"/>
      <c r="Q64" s="18"/>
      <c r="R64" s="18"/>
    </row>
    <row r="65" spans="1:18" ht="12.75">
      <c r="A65" s="58"/>
      <c r="B65" s="57"/>
      <c r="D65" s="7"/>
      <c r="E65" s="7"/>
      <c r="F65" s="7"/>
      <c r="J65" s="7"/>
      <c r="K65" s="18"/>
      <c r="L65" s="18"/>
      <c r="M65" s="18"/>
      <c r="N65" s="18"/>
      <c r="O65" s="18"/>
      <c r="P65" s="18"/>
      <c r="Q65" s="18"/>
      <c r="R65" s="18"/>
    </row>
    <row r="66" spans="1:18" ht="12.75">
      <c r="A66" s="58"/>
      <c r="B66" s="57"/>
      <c r="D66" s="7"/>
      <c r="E66" s="7"/>
      <c r="F66" s="7"/>
      <c r="J66" s="7"/>
      <c r="K66" s="18"/>
      <c r="L66" s="18"/>
      <c r="M66" s="18"/>
      <c r="N66" s="18"/>
      <c r="O66" s="18"/>
      <c r="P66" s="18"/>
      <c r="Q66" s="18"/>
      <c r="R66" s="18"/>
    </row>
    <row r="67" spans="1:110" ht="12.75">
      <c r="A67" s="57"/>
      <c r="B67" s="57"/>
      <c r="C67"/>
      <c r="D67" s="7"/>
      <c r="E67" s="7"/>
      <c r="F67" s="7"/>
      <c r="J67" s="7"/>
      <c r="K67" s="18"/>
      <c r="L67" s="18"/>
      <c r="M67" s="18"/>
      <c r="N67" s="18"/>
      <c r="O67" s="18"/>
      <c r="P67" s="18"/>
      <c r="Q67" s="18"/>
      <c r="R67" s="18"/>
      <c r="S67" s="21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</row>
    <row r="68" spans="1:110" ht="12.75">
      <c r="A68" s="57"/>
      <c r="B68" s="57"/>
      <c r="C68"/>
      <c r="D68" s="7"/>
      <c r="E68" s="7"/>
      <c r="F68" s="7"/>
      <c r="J68" s="7"/>
      <c r="K68" s="18"/>
      <c r="L68" s="18"/>
      <c r="M68" s="18"/>
      <c r="N68" s="18"/>
      <c r="O68" s="18"/>
      <c r="P68" s="18"/>
      <c r="Q68" s="18"/>
      <c r="R68" s="18"/>
      <c r="S68" s="21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</row>
    <row r="69" spans="1:110" ht="12.75">
      <c r="A69" s="57"/>
      <c r="B69" s="57"/>
      <c r="C69"/>
      <c r="D69" s="7"/>
      <c r="E69" s="7"/>
      <c r="F69" s="7"/>
      <c r="J69" s="7"/>
      <c r="K69" s="18"/>
      <c r="L69" s="18"/>
      <c r="M69" s="18"/>
      <c r="N69" s="18"/>
      <c r="O69" s="18"/>
      <c r="P69" s="18"/>
      <c r="Q69" s="18"/>
      <c r="R69" s="18"/>
      <c r="S69" s="21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</row>
    <row r="70" spans="1:110" ht="12.75">
      <c r="A70" s="57"/>
      <c r="B70" s="57"/>
      <c r="C70"/>
      <c r="D70" s="7"/>
      <c r="E70" s="7"/>
      <c r="F70" s="7"/>
      <c r="J70" s="7"/>
      <c r="K70" s="18"/>
      <c r="L70" s="18"/>
      <c r="M70" s="18"/>
      <c r="N70" s="18"/>
      <c r="O70" s="18"/>
      <c r="P70" s="18"/>
      <c r="Q70" s="18"/>
      <c r="R70" s="18"/>
      <c r="S70" s="21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</row>
    <row r="71" spans="1:110" ht="12.75">
      <c r="A71" s="57"/>
      <c r="B71" s="57"/>
      <c r="C71"/>
      <c r="D71" s="7"/>
      <c r="E71" s="7"/>
      <c r="F71" s="7"/>
      <c r="N71" s="18"/>
      <c r="O71" s="18"/>
      <c r="S71" s="21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</row>
    <row r="72" spans="1:110" ht="12.75">
      <c r="A72" s="57"/>
      <c r="B72" s="57"/>
      <c r="C72"/>
      <c r="D72" s="7"/>
      <c r="E72" s="7"/>
      <c r="F72" s="7"/>
      <c r="N72" s="18"/>
      <c r="O72" s="18"/>
      <c r="S72" s="21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</row>
    <row r="73" spans="1:110" ht="12.75">
      <c r="A73" s="57"/>
      <c r="B73" s="57"/>
      <c r="C73"/>
      <c r="D73" s="7"/>
      <c r="E73" s="7"/>
      <c r="F73" s="7"/>
      <c r="N73" s="18"/>
      <c r="O73" s="18"/>
      <c r="P73" s="18"/>
      <c r="Q73" s="18"/>
      <c r="S73" s="21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</row>
    <row r="74" spans="1:110" ht="12.75">
      <c r="A74" s="57"/>
      <c r="B74" s="57"/>
      <c r="C74"/>
      <c r="D74" s="7"/>
      <c r="E74" s="7"/>
      <c r="F74" s="7"/>
      <c r="S74" s="21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</row>
    <row r="75" spans="1:110" ht="12.75">
      <c r="A75" s="57"/>
      <c r="B75" s="57"/>
      <c r="C75"/>
      <c r="D75" s="7"/>
      <c r="E75" s="7"/>
      <c r="F75" s="7"/>
      <c r="S75" s="21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</row>
    <row r="76" spans="1:110" ht="12.75">
      <c r="A76" s="57"/>
      <c r="B76" s="57"/>
      <c r="C76"/>
      <c r="D76" s="7"/>
      <c r="E76" s="7"/>
      <c r="F76" s="7"/>
      <c r="S76" s="21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</row>
    <row r="77" spans="1:110" ht="12.75">
      <c r="A77" s="57"/>
      <c r="B77" s="57"/>
      <c r="C77"/>
      <c r="D77" s="7"/>
      <c r="E77" s="7"/>
      <c r="F77" s="7"/>
      <c r="S77" s="21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</row>
    <row r="78" spans="1:110" ht="12.75">
      <c r="A78" s="57"/>
      <c r="B78" s="57"/>
      <c r="C78"/>
      <c r="D78" s="7"/>
      <c r="E78" s="7"/>
      <c r="F78" s="7"/>
      <c r="S78" s="21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</row>
    <row r="79" spans="1:110" ht="12.75">
      <c r="A79" s="57"/>
      <c r="B79" s="57"/>
      <c r="C79"/>
      <c r="D79" s="7"/>
      <c r="E79" s="7"/>
      <c r="F79" s="7"/>
      <c r="S79" s="21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</row>
    <row r="80" spans="1:110" ht="12.75">
      <c r="A80" s="57"/>
      <c r="B80" s="57"/>
      <c r="C80"/>
      <c r="D80" s="7"/>
      <c r="E80" s="7"/>
      <c r="F80" s="7"/>
      <c r="S80" s="21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</row>
    <row r="81" spans="1:110" ht="12.75">
      <c r="A81" s="57"/>
      <c r="B81" s="57"/>
      <c r="C81"/>
      <c r="D81" s="7"/>
      <c r="E81" s="7"/>
      <c r="F81" s="7"/>
      <c r="S81" s="21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</row>
    <row r="82" spans="1:110" ht="12.75">
      <c r="A82" s="57"/>
      <c r="B82" s="57"/>
      <c r="C82"/>
      <c r="D82" s="7"/>
      <c r="E82" s="7"/>
      <c r="F82" s="7"/>
      <c r="S82" s="21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</row>
    <row r="83" spans="1:110" ht="12.75">
      <c r="A83" s="57"/>
      <c r="B83" s="57"/>
      <c r="C83"/>
      <c r="D83" s="7"/>
      <c r="E83" s="7"/>
      <c r="F83" s="7"/>
      <c r="G83"/>
      <c r="H83"/>
      <c r="I83"/>
      <c r="J83"/>
      <c r="K83" s="21"/>
      <c r="L83" s="21"/>
      <c r="M83" s="21"/>
      <c r="N83" s="21"/>
      <c r="O83" s="21"/>
      <c r="P83" s="21"/>
      <c r="Q83" s="21"/>
      <c r="R83" s="21"/>
      <c r="S83" s="21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</row>
    <row r="84" spans="1:110" ht="12.75">
      <c r="A84" s="57"/>
      <c r="B84" s="57"/>
      <c r="C84"/>
      <c r="D84" s="7"/>
      <c r="E84" s="7"/>
      <c r="F84" s="7"/>
      <c r="G84"/>
      <c r="H84"/>
      <c r="I84"/>
      <c r="J84"/>
      <c r="K84" s="21"/>
      <c r="L84" s="21"/>
      <c r="M84" s="21"/>
      <c r="N84" s="21"/>
      <c r="O84" s="21"/>
      <c r="P84" s="21"/>
      <c r="Q84" s="21"/>
      <c r="R84" s="21"/>
      <c r="S84" s="21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</row>
    <row r="85" spans="1:110" ht="12.75">
      <c r="A85" s="57"/>
      <c r="B85" s="57"/>
      <c r="C85"/>
      <c r="D85" s="7"/>
      <c r="E85" s="7"/>
      <c r="F85" s="7"/>
      <c r="G85"/>
      <c r="H85"/>
      <c r="I85"/>
      <c r="J85"/>
      <c r="K85" s="21"/>
      <c r="L85" s="21"/>
      <c r="M85" s="21"/>
      <c r="N85" s="21"/>
      <c r="O85" s="21"/>
      <c r="P85" s="21"/>
      <c r="Q85" s="21"/>
      <c r="R85" s="21"/>
      <c r="S85" s="21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</row>
    <row r="86" spans="1:110" ht="12.75">
      <c r="A86" s="57"/>
      <c r="B86" s="57"/>
      <c r="C86"/>
      <c r="D86" s="7"/>
      <c r="E86" s="7"/>
      <c r="F86" s="7"/>
      <c r="G86"/>
      <c r="H86"/>
      <c r="I86"/>
      <c r="J86"/>
      <c r="K86" s="21"/>
      <c r="L86" s="21"/>
      <c r="M86" s="21"/>
      <c r="N86" s="21"/>
      <c r="O86" s="21"/>
      <c r="P86" s="21"/>
      <c r="Q86" s="21"/>
      <c r="R86" s="21"/>
      <c r="S86" s="21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</row>
    <row r="87" spans="1:2" ht="12.75">
      <c r="A87" s="58"/>
      <c r="B87" s="57"/>
    </row>
    <row r="88" spans="1:2" ht="12.75">
      <c r="A88" s="58"/>
      <c r="B88" s="57"/>
    </row>
    <row r="89" spans="1:2" ht="12.75">
      <c r="A89" s="58"/>
      <c r="B89" s="57"/>
    </row>
    <row r="90" spans="1:2" ht="12.75">
      <c r="A90" s="58"/>
      <c r="B90" s="57"/>
    </row>
    <row r="91" spans="1:2" ht="12.75">
      <c r="A91" s="58"/>
      <c r="B91" s="57"/>
    </row>
    <row r="92" spans="1:2" ht="12.75">
      <c r="A92" s="58"/>
      <c r="B92" s="57"/>
    </row>
    <row r="93" spans="1:2" ht="12.75">
      <c r="A93" s="58"/>
      <c r="B93" s="57"/>
    </row>
    <row r="94" spans="1:2" ht="12.75">
      <c r="A94" s="58"/>
      <c r="B94" s="57"/>
    </row>
    <row r="95" spans="1:2" ht="12.75">
      <c r="A95" s="58"/>
      <c r="B95" s="57"/>
    </row>
    <row r="96" spans="1:2" ht="12.75">
      <c r="A96" s="58"/>
      <c r="B96" s="57"/>
    </row>
    <row r="97" spans="1:2" ht="12.75">
      <c r="A97" s="58"/>
      <c r="B97" s="57"/>
    </row>
    <row r="98" spans="1:2" ht="12.75">
      <c r="A98" s="58"/>
      <c r="B98" s="57"/>
    </row>
    <row r="99" spans="1:2" ht="12.75">
      <c r="A99" s="58"/>
      <c r="B99" s="57"/>
    </row>
    <row r="100" spans="1:2" ht="12.75">
      <c r="A100" s="58"/>
      <c r="B100" s="57"/>
    </row>
    <row r="101" spans="1:2" ht="12.75">
      <c r="A101" s="58"/>
      <c r="B101" s="57"/>
    </row>
    <row r="102" spans="1:2" ht="12.75">
      <c r="A102" s="58"/>
      <c r="B102" s="57"/>
    </row>
    <row r="103" spans="1:2" ht="12.75">
      <c r="A103" s="58"/>
      <c r="B103" s="57"/>
    </row>
    <row r="104" spans="1:2" ht="12.75">
      <c r="A104" s="58"/>
      <c r="B104" s="57"/>
    </row>
    <row r="105" spans="1:2" ht="12.75">
      <c r="A105" s="58"/>
      <c r="B105" s="57"/>
    </row>
    <row r="106" spans="1:2" ht="12.75">
      <c r="A106" s="58"/>
      <c r="B106" s="57"/>
    </row>
    <row r="107" spans="1:2" ht="12.75">
      <c r="A107" s="58"/>
      <c r="B107" s="57"/>
    </row>
    <row r="108" spans="1:2" ht="12.75">
      <c r="A108" s="58"/>
      <c r="B108" s="57"/>
    </row>
    <row r="109" spans="1:2" ht="12.75">
      <c r="A109" s="58"/>
      <c r="B109" s="57"/>
    </row>
    <row r="110" spans="1:2" ht="12.75">
      <c r="A110" s="58"/>
      <c r="B110" s="57"/>
    </row>
    <row r="111" spans="1:2" ht="12.75">
      <c r="A111" s="58"/>
      <c r="B111" s="57"/>
    </row>
    <row r="112" spans="1:2" ht="12.75">
      <c r="A112" s="58"/>
      <c r="B112" s="57"/>
    </row>
    <row r="113" spans="1:2" ht="12.75">
      <c r="A113" s="58"/>
      <c r="B113" s="57"/>
    </row>
    <row r="114" spans="1:2" ht="12.75">
      <c r="A114" s="58"/>
      <c r="B114" s="57"/>
    </row>
    <row r="115" spans="1:2" ht="12.75">
      <c r="A115" s="58"/>
      <c r="B115" s="57"/>
    </row>
    <row r="116" spans="1:2" ht="12.75">
      <c r="A116" s="58"/>
      <c r="B116" s="57"/>
    </row>
    <row r="117" spans="1:2" ht="12.75">
      <c r="A117" s="58"/>
      <c r="B117" s="57"/>
    </row>
    <row r="118" spans="1:2" ht="12.75">
      <c r="A118" s="58"/>
      <c r="B118" s="57"/>
    </row>
    <row r="119" spans="1:2" ht="12.75">
      <c r="A119" s="58"/>
      <c r="B119" s="57"/>
    </row>
    <row r="120" spans="1:2" ht="12.75">
      <c r="A120" s="58"/>
      <c r="B120" s="57"/>
    </row>
    <row r="121" spans="1:2" ht="12.75">
      <c r="A121" s="58"/>
      <c r="B121" s="57"/>
    </row>
    <row r="122" spans="1:2" ht="12.75">
      <c r="A122" s="58"/>
      <c r="B122" s="57"/>
    </row>
    <row r="123" spans="1:2" ht="12.75">
      <c r="A123" s="58"/>
      <c r="B123" s="57"/>
    </row>
    <row r="124" spans="1:2" ht="12.75">
      <c r="A124" s="58"/>
      <c r="B124" s="57"/>
    </row>
    <row r="125" spans="1:2" ht="12.75">
      <c r="A125" s="58"/>
      <c r="B125" s="57"/>
    </row>
    <row r="126" spans="1:2" ht="12.75">
      <c r="A126" s="58"/>
      <c r="B126" s="57"/>
    </row>
    <row r="127" spans="1:2" ht="12.75">
      <c r="A127" s="58"/>
      <c r="B127" s="57"/>
    </row>
    <row r="128" spans="1:2" ht="12.75">
      <c r="A128" s="58"/>
      <c r="B128" s="57"/>
    </row>
    <row r="129" spans="1:2" ht="12.75">
      <c r="A129" s="58"/>
      <c r="B129" s="57"/>
    </row>
    <row r="130" spans="1:2" ht="12.75">
      <c r="A130" s="58"/>
      <c r="B130" s="57"/>
    </row>
    <row r="131" spans="1:2" ht="12.75">
      <c r="A131" s="58"/>
      <c r="B131" s="57"/>
    </row>
    <row r="132" spans="1:2" ht="12.75">
      <c r="A132" s="58"/>
      <c r="B132" s="57"/>
    </row>
    <row r="133" spans="1:2" ht="12.75">
      <c r="A133" s="58"/>
      <c r="B133" s="57"/>
    </row>
    <row r="134" spans="1:2" ht="12.75">
      <c r="A134" s="58"/>
      <c r="B134" s="57"/>
    </row>
    <row r="135" spans="1:2" ht="12.75">
      <c r="A135" s="58"/>
      <c r="B135" s="57"/>
    </row>
    <row r="136" spans="1:2" ht="12.75">
      <c r="A136" s="58"/>
      <c r="B136" s="57"/>
    </row>
    <row r="137" spans="1:2" ht="12.75">
      <c r="A137" s="58"/>
      <c r="B137" s="57"/>
    </row>
    <row r="138" spans="1:2" ht="12.75">
      <c r="A138" s="58"/>
      <c r="B138" s="57"/>
    </row>
    <row r="139" spans="1:2" ht="12.75">
      <c r="A139" s="58"/>
      <c r="B139" s="57"/>
    </row>
    <row r="140" spans="1:2" ht="12.75">
      <c r="A140" s="58"/>
      <c r="B140" s="57"/>
    </row>
    <row r="141" spans="1:2" ht="12.75">
      <c r="A141" s="58"/>
      <c r="B141" s="57"/>
    </row>
    <row r="142" spans="1:2" ht="12.75">
      <c r="A142" s="58"/>
      <c r="B142" s="57"/>
    </row>
    <row r="143" spans="1:2" ht="12.75">
      <c r="A143" s="58"/>
      <c r="B143" s="57"/>
    </row>
    <row r="144" spans="1:2" ht="12.75">
      <c r="A144" s="58"/>
      <c r="B144" s="57"/>
    </row>
    <row r="145" spans="1:2" ht="12.75">
      <c r="A145" s="58"/>
      <c r="B145" s="57"/>
    </row>
    <row r="146" spans="1:2" ht="12.75">
      <c r="A146" s="58"/>
      <c r="B146" s="57"/>
    </row>
    <row r="147" spans="1:2" ht="12.75">
      <c r="A147" s="58"/>
      <c r="B147" s="57"/>
    </row>
    <row r="148" spans="1:2" ht="12.75">
      <c r="A148" s="58"/>
      <c r="B148" s="57"/>
    </row>
    <row r="149" spans="1:2" ht="12.75">
      <c r="A149" s="58"/>
      <c r="B149" s="57"/>
    </row>
    <row r="150" spans="1:2" ht="12.75">
      <c r="A150" s="58"/>
      <c r="B150" s="57"/>
    </row>
    <row r="151" spans="1:2" ht="12.75">
      <c r="A151" s="58"/>
      <c r="B151" s="57"/>
    </row>
    <row r="152" spans="1:2" ht="12.75">
      <c r="A152" s="58"/>
      <c r="B152" s="57"/>
    </row>
    <row r="153" spans="1:2" ht="12.75">
      <c r="A153" s="58"/>
      <c r="B153" s="57"/>
    </row>
    <row r="154" spans="1:2" ht="12.75">
      <c r="A154" s="58"/>
      <c r="B154" s="57"/>
    </row>
    <row r="155" spans="1:2" ht="12.75">
      <c r="A155" s="58"/>
      <c r="B155" s="57"/>
    </row>
    <row r="156" spans="1:2" ht="12.75">
      <c r="A156" s="58"/>
      <c r="B156" s="57"/>
    </row>
    <row r="157" spans="1:2" ht="12.75">
      <c r="A157" s="58"/>
      <c r="B157" s="57"/>
    </row>
    <row r="158" spans="1:2" ht="12.75">
      <c r="A158" s="58"/>
      <c r="B158" s="57"/>
    </row>
    <row r="159" spans="1:2" ht="12.75">
      <c r="A159" s="58"/>
      <c r="B159" s="57"/>
    </row>
    <row r="160" spans="1:2" ht="12.75">
      <c r="A160" s="58"/>
      <c r="B160" s="57"/>
    </row>
    <row r="161" spans="1:2" ht="12.75">
      <c r="A161" s="58"/>
      <c r="B161" s="57"/>
    </row>
    <row r="162" spans="1:2" ht="12.75">
      <c r="A162" s="58"/>
      <c r="B162" s="57"/>
    </row>
    <row r="163" spans="1:2" ht="12.75">
      <c r="A163" s="58"/>
      <c r="B163" s="57"/>
    </row>
    <row r="164" spans="1:2" ht="12.75">
      <c r="A164" s="58"/>
      <c r="B164" s="57"/>
    </row>
    <row r="165" spans="1:2" ht="12.75">
      <c r="A165" s="58"/>
      <c r="B165" s="57"/>
    </row>
    <row r="166" spans="1:2" ht="12.75">
      <c r="A166" s="58"/>
      <c r="B166" s="57"/>
    </row>
    <row r="167" spans="1:2" ht="12.75">
      <c r="A167" s="58"/>
      <c r="B167" s="57"/>
    </row>
    <row r="168" spans="1:2" ht="12.75">
      <c r="A168" s="58"/>
      <c r="B168" s="57"/>
    </row>
    <row r="169" spans="1:2" ht="12.75">
      <c r="A169" s="58"/>
      <c r="B169" s="57"/>
    </row>
    <row r="170" spans="1:2" ht="12.75">
      <c r="A170" s="58"/>
      <c r="B170" s="57"/>
    </row>
    <row r="171" spans="1:2" ht="12.75">
      <c r="A171" s="58"/>
      <c r="B171" s="57"/>
    </row>
    <row r="172" spans="1:2" ht="12.75">
      <c r="A172" s="58"/>
      <c r="B172" s="57"/>
    </row>
    <row r="173" spans="1:2" ht="12.75">
      <c r="A173" s="58"/>
      <c r="B173" s="57"/>
    </row>
    <row r="174" spans="1:2" ht="12.75">
      <c r="A174" s="58"/>
      <c r="B174" s="57"/>
    </row>
    <row r="175" spans="1:2" ht="12.75">
      <c r="A175" s="58"/>
      <c r="B175" s="57"/>
    </row>
    <row r="176" spans="1:2" ht="12.75">
      <c r="A176" s="58"/>
      <c r="B176" s="57"/>
    </row>
    <row r="177" spans="1:2" ht="12.75">
      <c r="A177" s="58"/>
      <c r="B177" s="57"/>
    </row>
    <row r="178" spans="1:2" ht="12.75">
      <c r="A178" s="58"/>
      <c r="B178" s="57"/>
    </row>
    <row r="179" spans="1:2" ht="12.75">
      <c r="A179" s="58"/>
      <c r="B179" s="57"/>
    </row>
    <row r="180" spans="1:2" ht="12.75">
      <c r="A180" s="58"/>
      <c r="B180" s="57"/>
    </row>
    <row r="181" spans="1:2" ht="12.75">
      <c r="A181" s="58"/>
      <c r="B181" s="57"/>
    </row>
    <row r="182" spans="1:2" ht="12.75">
      <c r="A182" s="58"/>
      <c r="B182" s="57"/>
    </row>
    <row r="183" spans="1:2" ht="12.75">
      <c r="A183" s="58"/>
      <c r="B183" s="57"/>
    </row>
    <row r="184" spans="1:2" ht="12.75">
      <c r="A184" s="58"/>
      <c r="B184" s="57"/>
    </row>
    <row r="185" spans="1:2" ht="12.75">
      <c r="A185" s="58"/>
      <c r="B185" s="57"/>
    </row>
    <row r="186" spans="1:2" ht="12.75">
      <c r="A186" s="58"/>
      <c r="B186" s="57"/>
    </row>
    <row r="187" spans="1:2" ht="12.75">
      <c r="A187" s="58"/>
      <c r="B187" s="57"/>
    </row>
    <row r="188" spans="1:2" ht="12.75">
      <c r="A188" s="58"/>
      <c r="B188" s="57"/>
    </row>
    <row r="189" spans="1:2" ht="12.75">
      <c r="A189" s="58"/>
      <c r="B189" s="57"/>
    </row>
    <row r="190" spans="1:2" ht="12.75">
      <c r="A190" s="58"/>
      <c r="B190" s="57"/>
    </row>
    <row r="191" spans="1:2" ht="12.75">
      <c r="A191" s="58"/>
      <c r="B191" s="57"/>
    </row>
  </sheetData>
  <sheetProtection password="902B" sheet="1" selectLockedCells="1"/>
  <protectedRanges>
    <protectedRange sqref="DL1:DO17 DG1:DI65536 DJ18:DO65536 DK1:DK11 DK14:DK16 DJ1:DJ16 A62:IV117" name="Range2"/>
    <protectedRange sqref="A14:A61" name="Range1"/>
  </protectedRanges>
  <mergeCells count="2">
    <mergeCell ref="DJ20:DK20"/>
    <mergeCell ref="B10:B11"/>
  </mergeCells>
  <dataValidations count="1">
    <dataValidation type="whole" allowBlank="1" showInputMessage="1" showErrorMessage="1" error="Enter number below one  CRORE" sqref="A14:A61">
      <formula1>0</formula1>
      <formula2>10000000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mahesh</cp:lastModifiedBy>
  <cp:lastPrinted>2011-03-28T06:19:55Z</cp:lastPrinted>
  <dcterms:created xsi:type="dcterms:W3CDTF">2006-05-06T11:26:30Z</dcterms:created>
  <dcterms:modified xsi:type="dcterms:W3CDTF">2011-08-17T17:26:39Z</dcterms:modified>
  <cp:category/>
  <cp:version/>
  <cp:contentType/>
  <cp:contentStatus/>
</cp:coreProperties>
</file>